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75" activeTab="0"/>
  </bookViews>
  <sheets>
    <sheet name="P6B" sheetId="1" r:id="rId1"/>
  </sheets>
  <definedNames>
    <definedName name="_Regression_Int" localSheetId="0" hidden="1">1</definedName>
    <definedName name="AA">#REF!</definedName>
    <definedName name="BB">#REF!</definedName>
    <definedName name="KK">'P6B'!$A$16:$P$16</definedName>
    <definedName name="_xlnm.Print_Area" localSheetId="0">'P6B'!$A$1:$P$75</definedName>
    <definedName name="_xlnm.Print_Titles" localSheetId="0">'P6B'!$1:$15</definedName>
    <definedName name="_xlnm.Print_Titles">'P6B'!$A$1:$B$7694</definedName>
    <definedName name="Print_Titles_MI" localSheetId="0">'P6B'!$1:$15</definedName>
    <definedName name="PRINT_TITLES_MI">'P6B'!$A$1:$B$7694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<sst xmlns="http://schemas.openxmlformats.org/spreadsheetml/2006/main" count="169" uniqueCount="117">
  <si>
    <t>BALOCHISTAN</t>
  </si>
  <si>
    <t xml:space="preserve"> </t>
  </si>
  <si>
    <t xml:space="preserve"> (2000-01)</t>
  </si>
  <si>
    <t xml:space="preserve">  Industry</t>
  </si>
  <si>
    <t xml:space="preserve"> |    Industry Major Groups And</t>
  </si>
  <si>
    <t xml:space="preserve"> |No. of</t>
  </si>
  <si>
    <t xml:space="preserve"> |Value of</t>
  </si>
  <si>
    <t xml:space="preserve"> |Add/Alt</t>
  </si>
  <si>
    <t xml:space="preserve"> |Changes</t>
  </si>
  <si>
    <t xml:space="preserve"> |Average</t>
  </si>
  <si>
    <t xml:space="preserve"> |Av. daily </t>
  </si>
  <si>
    <t xml:space="preserve"> |Employment</t>
  </si>
  <si>
    <t xml:space="preserve"> |Industrial</t>
  </si>
  <si>
    <t xml:space="preserve"> |Value</t>
  </si>
  <si>
    <t xml:space="preserve"> |Non-indus-</t>
  </si>
  <si>
    <t xml:space="preserve"> |Non-industr-</t>
  </si>
  <si>
    <t xml:space="preserve"> |Net Non-</t>
  </si>
  <si>
    <t xml:space="preserve"> |Contri-</t>
  </si>
  <si>
    <t xml:space="preserve">  Codes</t>
  </si>
  <si>
    <t xml:space="preserve"> |            Industries</t>
  </si>
  <si>
    <t xml:space="preserve"> |Reporting</t>
  </si>
  <si>
    <t xml:space="preserve"> |fixed assets</t>
  </si>
  <si>
    <t xml:space="preserve"> |made</t>
  </si>
  <si>
    <t xml:space="preserve"> |in</t>
  </si>
  <si>
    <t xml:space="preserve"> |daily</t>
  </si>
  <si>
    <t xml:space="preserve"> |employees</t>
  </si>
  <si>
    <t xml:space="preserve"> |cost </t>
  </si>
  <si>
    <t xml:space="preserve"> |cost</t>
  </si>
  <si>
    <t xml:space="preserve"> |production</t>
  </si>
  <si>
    <t xml:space="preserve"> |added</t>
  </si>
  <si>
    <t xml:space="preserve"> |trial cost</t>
  </si>
  <si>
    <t xml:space="preserve"> |ial receipts</t>
  </si>
  <si>
    <t xml:space="preserve"> |industrial</t>
  </si>
  <si>
    <t xml:space="preserve"> |bution</t>
  </si>
  <si>
    <t xml:space="preserve"> |</t>
  </si>
  <si>
    <t xml:space="preserve"> |Establish-</t>
  </si>
  <si>
    <t xml:space="preserve"> |at the end</t>
  </si>
  <si>
    <t xml:space="preserve"> |during</t>
  </si>
  <si>
    <t xml:space="preserve"> |stocks</t>
  </si>
  <si>
    <t xml:space="preserve"> |persons</t>
  </si>
  <si>
    <t xml:space="preserve"> |including</t>
  </si>
  <si>
    <t xml:space="preserve"> |to GDP</t>
  </si>
  <si>
    <t xml:space="preserve"> |ments</t>
  </si>
  <si>
    <t xml:space="preserve"> |of the year</t>
  </si>
  <si>
    <t xml:space="preserve"> |the year</t>
  </si>
  <si>
    <t xml:space="preserve"> |engaged</t>
  </si>
  <si>
    <t xml:space="preserve"> |contract</t>
  </si>
  <si>
    <t xml:space="preserve"> | (Nos)</t>
  </si>
  <si>
    <t xml:space="preserve"> |labour</t>
  </si>
  <si>
    <t xml:space="preserve"> | 11-10</t>
  </si>
  <si>
    <t xml:space="preserve"> | 13-14</t>
  </si>
  <si>
    <t xml:space="preserve"> | 12-15</t>
  </si>
  <si>
    <t>1</t>
  </si>
  <si>
    <t xml:space="preserve"> |              2</t>
  </si>
  <si>
    <t xml:space="preserve"> |   3</t>
  </si>
  <si>
    <t xml:space="preserve"> |     4</t>
  </si>
  <si>
    <t xml:space="preserve"> |   5</t>
  </si>
  <si>
    <t xml:space="preserve"> |   6</t>
  </si>
  <si>
    <t xml:space="preserve"> |    7</t>
  </si>
  <si>
    <t xml:space="preserve"> |    8</t>
  </si>
  <si>
    <t xml:space="preserve"> |    9</t>
  </si>
  <si>
    <t xml:space="preserve"> |    10</t>
  </si>
  <si>
    <t xml:space="preserve"> |    11</t>
  </si>
  <si>
    <t xml:space="preserve"> |   12</t>
  </si>
  <si>
    <t xml:space="preserve"> |   13</t>
  </si>
  <si>
    <t xml:space="preserve"> |   14</t>
  </si>
  <si>
    <t xml:space="preserve"> |   15</t>
  </si>
  <si>
    <t xml:space="preserve"> |   16</t>
  </si>
  <si>
    <t>ALL INDUSTRIES</t>
  </si>
  <si>
    <t>FOOD, BEVERAGES &amp; TOBACCO</t>
  </si>
  <si>
    <t xml:space="preserve">    311,312</t>
  </si>
  <si>
    <t>Food Manufacturing and</t>
  </si>
  <si>
    <t>&amp; 313</t>
  </si>
  <si>
    <t xml:space="preserve">Beverage industries                    </t>
  </si>
  <si>
    <t>Wheat &amp; grain milling</t>
  </si>
  <si>
    <t>Confectionery, not sweetmeats</t>
  </si>
  <si>
    <t>*****</t>
  </si>
  <si>
    <t>Others</t>
  </si>
  <si>
    <t>TEXTILE, APPAREL &amp; LEATHER</t>
  </si>
  <si>
    <t xml:space="preserve">    320,321</t>
  </si>
  <si>
    <t xml:space="preserve">Manufacture of textiles and </t>
  </si>
  <si>
    <t>&amp; 323</t>
  </si>
  <si>
    <t>Leather &amp; Leather products</t>
  </si>
  <si>
    <t>Cotton spinning</t>
  </si>
  <si>
    <t>Silk &amp; art silk textiles</t>
  </si>
  <si>
    <t>PAPER, PRINTING &amp; PUBLISHING</t>
  </si>
  <si>
    <t>Paper, Paper products,</t>
  </si>
  <si>
    <t>&amp; 342</t>
  </si>
  <si>
    <t>Printing and publishing</t>
  </si>
  <si>
    <t>Other paper products</t>
  </si>
  <si>
    <t>CHEMICALS, RUBBER &amp; PLASTICS</t>
  </si>
  <si>
    <t>Drugs &amp; pharmaceutical products</t>
  </si>
  <si>
    <t>Medicines &amp; basic drugs(allopathic)</t>
  </si>
  <si>
    <t>Industrial chemicals and</t>
  </si>
  <si>
    <t>&amp; 352</t>
  </si>
  <si>
    <t>Other chemical products</t>
  </si>
  <si>
    <t>Products of petroleum, coal</t>
  </si>
  <si>
    <t>&amp; 356</t>
  </si>
  <si>
    <t>and Plastic products</t>
  </si>
  <si>
    <t>NON-METALLIC MINERAL PRODUCTS</t>
  </si>
  <si>
    <t>Glass, glass products and</t>
  </si>
  <si>
    <t>&amp; 369</t>
  </si>
  <si>
    <t>Other non-metallic mineral products</t>
  </si>
  <si>
    <t>METAL PRODUCTS, MACHINERY, EQUIP.</t>
  </si>
  <si>
    <t xml:space="preserve">    380,381</t>
  </si>
  <si>
    <t>Fabricated metal products and</t>
  </si>
  <si>
    <t>&amp; 382</t>
  </si>
  <si>
    <t>Non-electrical machinery</t>
  </si>
  <si>
    <t>Electrical machinery &amp; supplies</t>
  </si>
  <si>
    <t>Insulated wires &amp; cables</t>
  </si>
  <si>
    <t>Transport equipment and</t>
  </si>
  <si>
    <t>&amp; 385</t>
  </si>
  <si>
    <t>Scientific &amp; measuring instruments</t>
  </si>
  <si>
    <t>Motor vehicles</t>
  </si>
  <si>
    <t>( Value in `000' Rs. )</t>
  </si>
  <si>
    <t xml:space="preserve">TABLE - 6:                                                                 </t>
  </si>
  <si>
    <t>SUMMARY STATISTICS BY INDUSTRY MAJOR GROUPS AND INDUSTRIES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</si>
</sst>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color indexed="12"/>
      <name val="Courier"/>
      <family val="3"/>
    </font>
    <font>
      <sz val="10"/>
      <color indexed="12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NumberFormat="1" applyAlignment="1" applyProtection="1" quotePrefix="1">
      <alignment horizontal="left"/>
      <protection/>
    </xf>
    <xf numFmtId="164" fontId="0" fillId="2" borderId="1" xfId="0" applyNumberFormat="1" applyFill="1" applyBorder="1" applyAlignment="1" applyProtection="1">
      <alignment horizontal="left"/>
      <protection/>
    </xf>
    <xf numFmtId="164" fontId="0" fillId="2" borderId="0" xfId="0" applyNumberFormat="1" applyFill="1" applyAlignment="1" applyProtection="1">
      <alignment horizontal="left"/>
      <protection/>
    </xf>
    <xf numFmtId="164" fontId="0" fillId="2" borderId="0" xfId="0" applyFill="1" applyAlignment="1">
      <alignment/>
    </xf>
    <xf numFmtId="164" fontId="0" fillId="2" borderId="0" xfId="0" applyNumberFormat="1" applyFill="1" applyAlignment="1" applyProtection="1" quotePrefix="1">
      <alignment horizontal="left"/>
      <protection/>
    </xf>
    <xf numFmtId="164" fontId="0" fillId="2" borderId="2" xfId="0" applyNumberFormat="1" applyFill="1" applyBorder="1" applyAlignment="1" applyProtection="1">
      <alignment horizontal="center"/>
      <protection/>
    </xf>
    <xf numFmtId="164" fontId="0" fillId="2" borderId="2" xfId="0" applyNumberFormat="1" applyFill="1" applyBorder="1" applyAlignment="1" applyProtection="1">
      <alignment horizontal="left"/>
      <protection/>
    </xf>
    <xf numFmtId="164" fontId="0" fillId="3" borderId="0" xfId="0" applyNumberFormat="1" applyFill="1" applyAlignment="1" applyProtection="1" quotePrefix="1">
      <alignment horizontal="left"/>
      <protection/>
    </xf>
    <xf numFmtId="164" fontId="0" fillId="3" borderId="0" xfId="0" applyFill="1" applyAlignment="1">
      <alignment/>
    </xf>
    <xf numFmtId="164" fontId="0" fillId="3" borderId="0" xfId="0" applyFill="1" applyAlignment="1" applyProtection="1">
      <alignment/>
      <protection/>
    </xf>
    <xf numFmtId="164" fontId="0" fillId="3" borderId="0" xfId="0" applyFill="1" applyAlignment="1" applyProtection="1">
      <alignment horizontal="left"/>
      <protection/>
    </xf>
    <xf numFmtId="164" fontId="0" fillId="3" borderId="0" xfId="0" applyFill="1" applyAlignment="1" applyProtection="1">
      <alignment horizontal="right"/>
      <protection/>
    </xf>
    <xf numFmtId="164" fontId="0" fillId="3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 quotePrefix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"/>
  <sheetViews>
    <sheetView showGridLines="0" tabSelected="1" zoomScale="75" zoomScaleNormal="75" zoomScaleSheetLayoutView="75" workbookViewId="0" topLeftCell="C1">
      <selection activeCell="L32" sqref="L31:L32"/>
    </sheetView>
  </sheetViews>
  <sheetFormatPr defaultColWidth="12.625" defaultRowHeight="12.75"/>
  <cols>
    <col min="2" max="2" width="35.625" style="0" customWidth="1"/>
    <col min="3" max="3" width="9.625" style="0" customWidth="1"/>
    <col min="4" max="4" width="13.625" style="0" customWidth="1"/>
    <col min="5" max="7" width="10.625" style="0" customWidth="1"/>
    <col min="8" max="8" width="11.625" style="0" customWidth="1"/>
    <col min="11" max="11" width="11.625" style="0" customWidth="1"/>
    <col min="12" max="12" width="10.625" style="0" customWidth="1"/>
    <col min="14" max="14" width="14.625" style="0" customWidth="1"/>
    <col min="15" max="15" width="13.625" style="0" customWidth="1"/>
    <col min="16" max="16" width="11.625" style="0" customWidth="1"/>
    <col min="19" max="19" width="10.625" style="0" customWidth="1"/>
  </cols>
  <sheetData>
    <row r="1" spans="1:26" ht="12">
      <c r="A1" s="16" t="s">
        <v>115</v>
      </c>
      <c r="B1" s="21" t="s">
        <v>116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7" t="s">
        <v>0</v>
      </c>
      <c r="P1" s="18"/>
      <c r="S1" s="1"/>
      <c r="Z1" s="1"/>
    </row>
    <row r="2" spans="1:26" ht="12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 t="s">
        <v>1</v>
      </c>
      <c r="P2" s="18"/>
      <c r="S2" s="1"/>
      <c r="Z2" s="1"/>
    </row>
    <row r="3" spans="1:32" ht="12">
      <c r="A3" s="18"/>
      <c r="B3" s="18"/>
      <c r="C3" s="18"/>
      <c r="D3" s="18"/>
      <c r="E3" s="18"/>
      <c r="F3" s="18"/>
      <c r="G3" s="18"/>
      <c r="H3" s="17" t="s">
        <v>2</v>
      </c>
      <c r="I3" s="18"/>
      <c r="J3" s="18"/>
      <c r="K3" s="18"/>
      <c r="L3" s="18"/>
      <c r="M3" s="18"/>
      <c r="N3" s="18"/>
      <c r="O3" s="18"/>
      <c r="P3" s="18"/>
      <c r="R3" s="1"/>
      <c r="U3" s="1"/>
      <c r="AF3" s="1"/>
    </row>
    <row r="4" spans="1:32" ht="12">
      <c r="A4" s="18"/>
      <c r="B4" s="18"/>
      <c r="C4" s="18"/>
      <c r="D4" s="18"/>
      <c r="E4" s="18"/>
      <c r="F4" s="18"/>
      <c r="G4" s="18"/>
      <c r="H4" s="19"/>
      <c r="I4" s="18"/>
      <c r="J4" s="18"/>
      <c r="K4" s="18"/>
      <c r="L4" s="18"/>
      <c r="M4" s="18"/>
      <c r="N4" s="18"/>
      <c r="O4" s="18"/>
      <c r="P4" s="18"/>
      <c r="R4" s="1"/>
      <c r="U4" s="1"/>
      <c r="AF4" s="1"/>
    </row>
    <row r="5" spans="1:26" ht="12">
      <c r="A5" s="18"/>
      <c r="B5" s="18"/>
      <c r="C5" s="18"/>
      <c r="D5" s="18"/>
      <c r="E5" s="18"/>
      <c r="F5" s="18"/>
      <c r="G5" s="18"/>
      <c r="H5" s="20"/>
      <c r="I5" s="18"/>
      <c r="J5" s="18"/>
      <c r="K5" s="18"/>
      <c r="L5" s="18"/>
      <c r="M5" s="18"/>
      <c r="N5" s="18"/>
      <c r="O5" s="16" t="s">
        <v>114</v>
      </c>
      <c r="P5" s="18"/>
      <c r="Y5" s="1"/>
      <c r="Z5" s="1"/>
    </row>
    <row r="6" spans="1:34" ht="12">
      <c r="A6" s="3"/>
      <c r="Q6" s="1"/>
      <c r="R6" s="1"/>
      <c r="Y6" s="1"/>
      <c r="AH6" s="1"/>
    </row>
    <row r="7" spans="1:31" ht="12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6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R7" s="1"/>
      <c r="AE7" s="1"/>
    </row>
    <row r="8" spans="1:18" ht="12">
      <c r="A8" s="5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29</v>
      </c>
      <c r="M8" s="5" t="s">
        <v>30</v>
      </c>
      <c r="N8" s="5" t="s">
        <v>31</v>
      </c>
      <c r="O8" s="5" t="s">
        <v>32</v>
      </c>
      <c r="P8" s="5" t="s">
        <v>33</v>
      </c>
      <c r="R8" s="1"/>
    </row>
    <row r="9" spans="1:33" ht="12">
      <c r="A9" s="6"/>
      <c r="B9" s="5" t="s">
        <v>34</v>
      </c>
      <c r="C9" s="5" t="s">
        <v>35</v>
      </c>
      <c r="D9" s="5" t="s">
        <v>36</v>
      </c>
      <c r="E9" s="5" t="s">
        <v>37</v>
      </c>
      <c r="F9" s="5" t="s">
        <v>38</v>
      </c>
      <c r="G9" s="5" t="s">
        <v>39</v>
      </c>
      <c r="H9" s="5" t="s">
        <v>40</v>
      </c>
      <c r="I9" s="5" t="s">
        <v>37</v>
      </c>
      <c r="J9" s="5" t="s">
        <v>37</v>
      </c>
      <c r="K9" s="5" t="s">
        <v>37</v>
      </c>
      <c r="L9" s="5" t="s">
        <v>37</v>
      </c>
      <c r="M9" s="5" t="s">
        <v>37</v>
      </c>
      <c r="N9" s="5" t="s">
        <v>37</v>
      </c>
      <c r="O9" s="5" t="s">
        <v>26</v>
      </c>
      <c r="P9" s="5" t="s">
        <v>41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>
      <c r="A10" s="6"/>
      <c r="B10" s="5" t="s">
        <v>34</v>
      </c>
      <c r="C10" s="5" t="s">
        <v>42</v>
      </c>
      <c r="D10" s="5" t="s">
        <v>43</v>
      </c>
      <c r="E10" s="5" t="s">
        <v>44</v>
      </c>
      <c r="F10" s="5" t="s">
        <v>34</v>
      </c>
      <c r="G10" s="5" t="s">
        <v>45</v>
      </c>
      <c r="H10" s="5" t="s">
        <v>46</v>
      </c>
      <c r="I10" s="5" t="s">
        <v>44</v>
      </c>
      <c r="J10" s="5" t="s">
        <v>44</v>
      </c>
      <c r="K10" s="5" t="s">
        <v>44</v>
      </c>
      <c r="L10" s="5" t="s">
        <v>44</v>
      </c>
      <c r="M10" s="5" t="s">
        <v>44</v>
      </c>
      <c r="N10" s="5" t="s">
        <v>44</v>
      </c>
      <c r="O10" s="5" t="s">
        <v>37</v>
      </c>
      <c r="P10" s="5" t="s">
        <v>37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16" ht="12">
      <c r="A11" s="6"/>
      <c r="B11" s="5" t="s">
        <v>34</v>
      </c>
      <c r="C11" s="5" t="s">
        <v>34</v>
      </c>
      <c r="D11" s="5" t="s">
        <v>34</v>
      </c>
      <c r="E11" s="5" t="s">
        <v>34</v>
      </c>
      <c r="F11" s="5" t="s">
        <v>34</v>
      </c>
      <c r="G11" s="5" t="s">
        <v>47</v>
      </c>
      <c r="H11" s="5" t="s">
        <v>48</v>
      </c>
      <c r="I11" s="5" t="s">
        <v>34</v>
      </c>
      <c r="J11" s="5" t="s">
        <v>34</v>
      </c>
      <c r="K11" s="5" t="s">
        <v>34</v>
      </c>
      <c r="L11" s="5" t="s">
        <v>49</v>
      </c>
      <c r="M11" s="5" t="s">
        <v>34</v>
      </c>
      <c r="N11" s="5" t="s">
        <v>34</v>
      </c>
      <c r="O11" s="5" t="s">
        <v>44</v>
      </c>
      <c r="P11" s="5" t="s">
        <v>44</v>
      </c>
    </row>
    <row r="12" spans="1:16" ht="12">
      <c r="A12" s="6"/>
      <c r="B12" s="5" t="s">
        <v>34</v>
      </c>
      <c r="C12" s="5" t="s">
        <v>34</v>
      </c>
      <c r="D12" s="5" t="s">
        <v>34</v>
      </c>
      <c r="E12" s="5" t="s">
        <v>34</v>
      </c>
      <c r="F12" s="5" t="s">
        <v>34</v>
      </c>
      <c r="G12" s="5" t="s">
        <v>34</v>
      </c>
      <c r="H12" s="5" t="s">
        <v>47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5" t="s">
        <v>34</v>
      </c>
      <c r="O12" s="5" t="s">
        <v>50</v>
      </c>
      <c r="P12" s="5" t="s">
        <v>51</v>
      </c>
    </row>
    <row r="13" spans="1:33" ht="1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>
      <c r="A14" s="8" t="s">
        <v>52</v>
      </c>
      <c r="B14" s="9" t="s">
        <v>53</v>
      </c>
      <c r="C14" s="9" t="s">
        <v>54</v>
      </c>
      <c r="D14" s="9" t="s">
        <v>55</v>
      </c>
      <c r="E14" s="9" t="s">
        <v>56</v>
      </c>
      <c r="F14" s="9" t="s">
        <v>57</v>
      </c>
      <c r="G14" s="9" t="s">
        <v>58</v>
      </c>
      <c r="H14" s="9" t="s">
        <v>59</v>
      </c>
      <c r="I14" s="9" t="s">
        <v>60</v>
      </c>
      <c r="J14" s="9" t="s">
        <v>61</v>
      </c>
      <c r="K14" s="9" t="s">
        <v>62</v>
      </c>
      <c r="L14" s="9" t="s">
        <v>63</v>
      </c>
      <c r="M14" s="9" t="s">
        <v>64</v>
      </c>
      <c r="N14" s="9" t="s">
        <v>65</v>
      </c>
      <c r="O14" s="9" t="s">
        <v>66</v>
      </c>
      <c r="P14" s="9" t="s">
        <v>67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4" ht="12">
      <c r="A15" s="10"/>
      <c r="B15" s="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3" ht="12">
      <c r="A16" s="12">
        <v>3</v>
      </c>
      <c r="B16" s="13" t="s">
        <v>68</v>
      </c>
      <c r="C16" s="2">
        <f aca="true" t="shared" si="0" ref="C16:K16">C18+C27+C36+C44+C56+C61</f>
        <v>93</v>
      </c>
      <c r="D16" s="2">
        <f t="shared" si="0"/>
        <v>12975541</v>
      </c>
      <c r="E16" s="2">
        <f t="shared" si="0"/>
        <v>1497933</v>
      </c>
      <c r="F16" s="2">
        <f t="shared" si="0"/>
        <v>1319981</v>
      </c>
      <c r="G16" s="2">
        <f t="shared" si="0"/>
        <v>11465.75</v>
      </c>
      <c r="H16" s="2">
        <f t="shared" si="0"/>
        <v>11364.75</v>
      </c>
      <c r="I16" s="2">
        <f t="shared" si="0"/>
        <v>1635628</v>
      </c>
      <c r="J16" s="2">
        <f t="shared" si="0"/>
        <v>17331825</v>
      </c>
      <c r="K16" s="2">
        <f t="shared" si="0"/>
        <v>25156933</v>
      </c>
      <c r="L16" s="2">
        <f aca="true" t="shared" si="1" ref="L16:L46">K16-J16</f>
        <v>7825108</v>
      </c>
      <c r="M16" s="2">
        <f>M18+M27+M36+M44+M56+M61</f>
        <v>966638</v>
      </c>
      <c r="N16" s="2">
        <f>N18+N27+N36+N44+N56+N61</f>
        <v>194269</v>
      </c>
      <c r="O16" s="2">
        <f aca="true" t="shared" si="2" ref="O16:O46">M16-N16</f>
        <v>772369</v>
      </c>
      <c r="P16" s="2">
        <f aca="true" t="shared" si="3" ref="P16:P46">L16-O16</f>
        <v>7052739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4" ht="12">
      <c r="A17" s="11"/>
      <c r="B17" s="11"/>
      <c r="L17" s="2"/>
      <c r="O17" s="2"/>
      <c r="P17" s="2"/>
      <c r="R17" s="1"/>
      <c r="AH17" s="1"/>
    </row>
    <row r="18" spans="1:33" ht="12">
      <c r="A18" s="12">
        <v>31</v>
      </c>
      <c r="B18" s="13" t="s">
        <v>69</v>
      </c>
      <c r="C18" s="2">
        <f aca="true" t="shared" si="4" ref="C18:K18">C21</f>
        <v>25</v>
      </c>
      <c r="D18" s="2">
        <f t="shared" si="4"/>
        <v>1050598</v>
      </c>
      <c r="E18" s="2">
        <f t="shared" si="4"/>
        <v>108942</v>
      </c>
      <c r="F18" s="2">
        <f t="shared" si="4"/>
        <v>69883</v>
      </c>
      <c r="G18" s="2">
        <f t="shared" si="4"/>
        <v>1050</v>
      </c>
      <c r="H18" s="2">
        <f t="shared" si="4"/>
        <v>1010</v>
      </c>
      <c r="I18" s="2">
        <f t="shared" si="4"/>
        <v>165658</v>
      </c>
      <c r="J18" s="2">
        <f t="shared" si="4"/>
        <v>1254176</v>
      </c>
      <c r="K18" s="2">
        <f t="shared" si="4"/>
        <v>1870428</v>
      </c>
      <c r="L18" s="2">
        <f t="shared" si="1"/>
        <v>616252</v>
      </c>
      <c r="M18" s="2">
        <f>M21</f>
        <v>91776</v>
      </c>
      <c r="N18" s="2">
        <f>N21</f>
        <v>75382</v>
      </c>
      <c r="O18" s="2">
        <f t="shared" si="2"/>
        <v>16394</v>
      </c>
      <c r="P18" s="2">
        <f t="shared" si="3"/>
        <v>599858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18" ht="12">
      <c r="A19" s="11"/>
      <c r="B19" s="11"/>
      <c r="L19" s="2"/>
      <c r="O19" s="2"/>
      <c r="P19" s="2"/>
      <c r="R19" s="1"/>
    </row>
    <row r="20" spans="1:16" ht="12">
      <c r="A20" s="13" t="s">
        <v>70</v>
      </c>
      <c r="B20" s="13" t="s">
        <v>71</v>
      </c>
      <c r="L20" s="2"/>
      <c r="O20" s="2"/>
      <c r="P20" s="2"/>
    </row>
    <row r="21" spans="1:16" ht="12">
      <c r="A21" s="14" t="s">
        <v>72</v>
      </c>
      <c r="B21" s="13" t="s">
        <v>73</v>
      </c>
      <c r="C21" s="2">
        <f aca="true" t="shared" si="5" ref="C21:K21">SUM(C23:C25)</f>
        <v>25</v>
      </c>
      <c r="D21" s="2">
        <f t="shared" si="5"/>
        <v>1050598</v>
      </c>
      <c r="E21" s="2">
        <f t="shared" si="5"/>
        <v>108942</v>
      </c>
      <c r="F21" s="2">
        <f t="shared" si="5"/>
        <v>69883</v>
      </c>
      <c r="G21" s="2">
        <f t="shared" si="5"/>
        <v>1050</v>
      </c>
      <c r="H21" s="2">
        <f t="shared" si="5"/>
        <v>1010</v>
      </c>
      <c r="I21" s="2">
        <f t="shared" si="5"/>
        <v>165658</v>
      </c>
      <c r="J21" s="2">
        <f t="shared" si="5"/>
        <v>1254176</v>
      </c>
      <c r="K21" s="2">
        <f t="shared" si="5"/>
        <v>1870428</v>
      </c>
      <c r="L21" s="2">
        <f t="shared" si="1"/>
        <v>616252</v>
      </c>
      <c r="M21" s="2">
        <f>SUM(M23:M25)</f>
        <v>91776</v>
      </c>
      <c r="N21" s="2">
        <f>SUM(N23:N25)</f>
        <v>75382</v>
      </c>
      <c r="O21" s="2">
        <f t="shared" si="2"/>
        <v>16394</v>
      </c>
      <c r="P21" s="2">
        <f t="shared" si="3"/>
        <v>599858</v>
      </c>
    </row>
    <row r="22" spans="1:16" ht="12">
      <c r="A22" s="11"/>
      <c r="B22" s="13" t="s">
        <v>1</v>
      </c>
      <c r="L22" s="2"/>
      <c r="O22" s="2"/>
      <c r="P22" s="2"/>
    </row>
    <row r="23" spans="1:16" ht="12">
      <c r="A23" s="12">
        <v>31162</v>
      </c>
      <c r="B23" s="13" t="s">
        <v>74</v>
      </c>
      <c r="C23" s="1">
        <v>13</v>
      </c>
      <c r="D23" s="2">
        <v>19781</v>
      </c>
      <c r="E23" s="1">
        <v>227</v>
      </c>
      <c r="F23" s="1">
        <v>79809</v>
      </c>
      <c r="G23" s="1">
        <v>209</v>
      </c>
      <c r="H23" s="1">
        <v>194</v>
      </c>
      <c r="I23" s="1">
        <v>6227</v>
      </c>
      <c r="J23" s="1">
        <v>133901</v>
      </c>
      <c r="K23" s="1">
        <v>142175</v>
      </c>
      <c r="L23" s="2">
        <f t="shared" si="1"/>
        <v>8274</v>
      </c>
      <c r="M23" s="1">
        <v>2679</v>
      </c>
      <c r="N23" s="1">
        <v>410</v>
      </c>
      <c r="O23" s="2">
        <f t="shared" si="2"/>
        <v>2269</v>
      </c>
      <c r="P23" s="2">
        <f t="shared" si="3"/>
        <v>6005</v>
      </c>
    </row>
    <row r="24" spans="1:16" ht="12">
      <c r="A24" s="12">
        <v>31191</v>
      </c>
      <c r="B24" s="13" t="s">
        <v>75</v>
      </c>
      <c r="C24" s="1">
        <v>3</v>
      </c>
      <c r="D24" s="2">
        <v>375953</v>
      </c>
      <c r="E24" s="1">
        <v>47859</v>
      </c>
      <c r="F24" s="1">
        <v>-2024</v>
      </c>
      <c r="G24" s="1">
        <v>418</v>
      </c>
      <c r="H24" s="1">
        <v>418</v>
      </c>
      <c r="I24" s="1">
        <v>76619</v>
      </c>
      <c r="J24" s="1">
        <v>763392</v>
      </c>
      <c r="K24" s="1">
        <v>847581</v>
      </c>
      <c r="L24" s="2">
        <f t="shared" si="1"/>
        <v>84189</v>
      </c>
      <c r="M24" s="1">
        <v>65695</v>
      </c>
      <c r="N24" s="1">
        <v>59890</v>
      </c>
      <c r="O24" s="2">
        <f t="shared" si="2"/>
        <v>5805</v>
      </c>
      <c r="P24" s="2">
        <f t="shared" si="3"/>
        <v>78384</v>
      </c>
    </row>
    <row r="25" spans="1:16" ht="12">
      <c r="A25" s="14" t="s">
        <v>76</v>
      </c>
      <c r="B25" s="13" t="s">
        <v>77</v>
      </c>
      <c r="C25" s="2">
        <v>9</v>
      </c>
      <c r="D25" s="2">
        <v>654864</v>
      </c>
      <c r="E25" s="2">
        <v>60856</v>
      </c>
      <c r="F25" s="2">
        <v>-7902</v>
      </c>
      <c r="G25" s="2">
        <v>423</v>
      </c>
      <c r="H25" s="2">
        <v>398</v>
      </c>
      <c r="I25" s="2">
        <v>82812</v>
      </c>
      <c r="J25" s="2">
        <v>356883</v>
      </c>
      <c r="K25" s="2">
        <v>880672</v>
      </c>
      <c r="L25" s="2">
        <f t="shared" si="1"/>
        <v>523789</v>
      </c>
      <c r="M25" s="2">
        <v>23402</v>
      </c>
      <c r="N25" s="2">
        <v>15082</v>
      </c>
      <c r="O25" s="2">
        <f t="shared" si="2"/>
        <v>8320</v>
      </c>
      <c r="P25" s="2">
        <f t="shared" si="3"/>
        <v>515469</v>
      </c>
    </row>
    <row r="26" spans="1:29" ht="12">
      <c r="A26" s="15"/>
      <c r="B26" s="15"/>
      <c r="C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2"/>
      <c r="P26" s="2"/>
      <c r="T26" s="1"/>
      <c r="U26" s="1"/>
      <c r="W26" s="1"/>
      <c r="X26" s="1"/>
      <c r="Y26" s="1"/>
      <c r="Z26" s="1"/>
      <c r="AA26" s="1"/>
      <c r="AC26" s="1"/>
    </row>
    <row r="27" spans="1:16" ht="12">
      <c r="A27" s="12">
        <v>32</v>
      </c>
      <c r="B27" s="13" t="s">
        <v>78</v>
      </c>
      <c r="C27" s="2">
        <f aca="true" t="shared" si="6" ref="C27:K27">C30</f>
        <v>14</v>
      </c>
      <c r="D27" s="2">
        <f t="shared" si="6"/>
        <v>6186637</v>
      </c>
      <c r="E27" s="2">
        <f t="shared" si="6"/>
        <v>147036</v>
      </c>
      <c r="F27" s="2">
        <f t="shared" si="6"/>
        <v>-141094</v>
      </c>
      <c r="G27" s="2">
        <f t="shared" si="6"/>
        <v>4014</v>
      </c>
      <c r="H27" s="2">
        <f t="shared" si="6"/>
        <v>3991</v>
      </c>
      <c r="I27" s="2">
        <f t="shared" si="6"/>
        <v>560053</v>
      </c>
      <c r="J27" s="2">
        <f t="shared" si="6"/>
        <v>8298480</v>
      </c>
      <c r="K27" s="2">
        <f t="shared" si="6"/>
        <v>10327331</v>
      </c>
      <c r="L27" s="2">
        <f t="shared" si="1"/>
        <v>2028851</v>
      </c>
      <c r="M27" s="2">
        <f>M30</f>
        <v>315753</v>
      </c>
      <c r="N27" s="2">
        <f>N30</f>
        <v>4939</v>
      </c>
      <c r="O27" s="2">
        <f t="shared" si="2"/>
        <v>310814</v>
      </c>
      <c r="P27" s="2">
        <f t="shared" si="3"/>
        <v>1718037</v>
      </c>
    </row>
    <row r="28" spans="1:16" ht="12">
      <c r="A28" s="15"/>
      <c r="B28" s="15"/>
      <c r="C28" s="1"/>
      <c r="L28" s="2"/>
      <c r="O28" s="2"/>
      <c r="P28" s="2"/>
    </row>
    <row r="29" spans="1:16" ht="12">
      <c r="A29" s="13" t="s">
        <v>79</v>
      </c>
      <c r="B29" s="13" t="s">
        <v>80</v>
      </c>
      <c r="L29" s="2"/>
      <c r="O29" s="2"/>
      <c r="P29" s="2"/>
    </row>
    <row r="30" spans="1:16" ht="12">
      <c r="A30" s="14" t="s">
        <v>81</v>
      </c>
      <c r="B30" s="13" t="s">
        <v>82</v>
      </c>
      <c r="C30" s="2">
        <f aca="true" t="shared" si="7" ref="C30:K30">SUM(C32:C34)</f>
        <v>14</v>
      </c>
      <c r="D30" s="2">
        <f t="shared" si="7"/>
        <v>6186637</v>
      </c>
      <c r="E30" s="2">
        <f t="shared" si="7"/>
        <v>147036</v>
      </c>
      <c r="F30" s="2">
        <f t="shared" si="7"/>
        <v>-141094</v>
      </c>
      <c r="G30" s="2">
        <f t="shared" si="7"/>
        <v>4014</v>
      </c>
      <c r="H30" s="2">
        <f t="shared" si="7"/>
        <v>3991</v>
      </c>
      <c r="I30" s="2">
        <f t="shared" si="7"/>
        <v>560053</v>
      </c>
      <c r="J30" s="2">
        <f t="shared" si="7"/>
        <v>8298480</v>
      </c>
      <c r="K30" s="2">
        <f t="shared" si="7"/>
        <v>10327331</v>
      </c>
      <c r="L30" s="2">
        <f t="shared" si="1"/>
        <v>2028851</v>
      </c>
      <c r="M30" s="2">
        <f>SUM(M32:M34)</f>
        <v>315753</v>
      </c>
      <c r="N30" s="2">
        <f>SUM(N32:N34)</f>
        <v>4939</v>
      </c>
      <c r="O30" s="2">
        <f t="shared" si="2"/>
        <v>310814</v>
      </c>
      <c r="P30" s="2">
        <f t="shared" si="3"/>
        <v>1718037</v>
      </c>
    </row>
    <row r="31" spans="1:16" ht="12">
      <c r="A31" s="11"/>
      <c r="B31" s="11"/>
      <c r="L31" s="2"/>
      <c r="O31" s="2"/>
      <c r="P31" s="2"/>
    </row>
    <row r="32" spans="1:16" ht="12">
      <c r="A32" s="12">
        <v>32011</v>
      </c>
      <c r="B32" s="13" t="s">
        <v>83</v>
      </c>
      <c r="C32" s="1">
        <v>3</v>
      </c>
      <c r="D32" s="2">
        <v>2053478</v>
      </c>
      <c r="E32" s="1">
        <v>161</v>
      </c>
      <c r="F32" s="1">
        <v>16146</v>
      </c>
      <c r="G32" s="1">
        <v>912</v>
      </c>
      <c r="H32" s="1">
        <v>901</v>
      </c>
      <c r="I32" s="1">
        <v>247854</v>
      </c>
      <c r="J32" s="1">
        <v>2233167</v>
      </c>
      <c r="K32" s="1">
        <v>2376635</v>
      </c>
      <c r="L32" s="2">
        <f t="shared" si="1"/>
        <v>143468</v>
      </c>
      <c r="M32" s="1">
        <v>146585</v>
      </c>
      <c r="N32" s="1">
        <v>4939</v>
      </c>
      <c r="O32" s="2">
        <f t="shared" si="2"/>
        <v>141646</v>
      </c>
      <c r="P32" s="2">
        <f t="shared" si="3"/>
        <v>1822</v>
      </c>
    </row>
    <row r="33" spans="1:29" ht="12">
      <c r="A33" s="12">
        <v>32040</v>
      </c>
      <c r="B33" s="13" t="s">
        <v>84</v>
      </c>
      <c r="C33" s="1">
        <v>8</v>
      </c>
      <c r="D33" s="2">
        <v>4014237</v>
      </c>
      <c r="E33" s="1">
        <v>145898</v>
      </c>
      <c r="F33" s="1">
        <v>-170925</v>
      </c>
      <c r="G33" s="1">
        <v>2696</v>
      </c>
      <c r="H33" s="1">
        <v>2691</v>
      </c>
      <c r="I33" s="1">
        <v>301958</v>
      </c>
      <c r="J33" s="1">
        <v>5744192</v>
      </c>
      <c r="K33" s="1">
        <v>7583038</v>
      </c>
      <c r="L33" s="2">
        <f t="shared" si="1"/>
        <v>1838846</v>
      </c>
      <c r="M33" s="1">
        <v>162201</v>
      </c>
      <c r="N33" s="1">
        <v>0</v>
      </c>
      <c r="O33" s="2">
        <f t="shared" si="2"/>
        <v>162201</v>
      </c>
      <c r="P33" s="2">
        <f t="shared" si="3"/>
        <v>1676645</v>
      </c>
      <c r="T33" s="1"/>
      <c r="U33" s="1"/>
      <c r="W33" s="1"/>
      <c r="X33" s="1"/>
      <c r="Y33" s="1"/>
      <c r="Z33" s="1"/>
      <c r="AA33" s="1"/>
      <c r="AC33" s="1"/>
    </row>
    <row r="34" spans="1:16" ht="12">
      <c r="A34" s="14" t="s">
        <v>76</v>
      </c>
      <c r="B34" s="13" t="s">
        <v>77</v>
      </c>
      <c r="C34" s="2">
        <v>3</v>
      </c>
      <c r="D34" s="2">
        <v>118922</v>
      </c>
      <c r="E34" s="2">
        <v>977</v>
      </c>
      <c r="F34" s="2">
        <v>13685</v>
      </c>
      <c r="G34" s="2">
        <v>406</v>
      </c>
      <c r="H34" s="2">
        <v>399</v>
      </c>
      <c r="I34" s="2">
        <v>10241</v>
      </c>
      <c r="J34" s="2">
        <v>321121</v>
      </c>
      <c r="K34" s="2">
        <v>367658</v>
      </c>
      <c r="L34" s="2">
        <f t="shared" si="1"/>
        <v>46537</v>
      </c>
      <c r="M34" s="2">
        <v>6967</v>
      </c>
      <c r="N34" s="2">
        <v>0</v>
      </c>
      <c r="O34" s="2">
        <f t="shared" si="2"/>
        <v>6967</v>
      </c>
      <c r="P34" s="2">
        <f t="shared" si="3"/>
        <v>39570</v>
      </c>
    </row>
    <row r="35" spans="1:16" ht="12">
      <c r="A35" s="11"/>
      <c r="B35" s="11"/>
      <c r="L35" s="2"/>
      <c r="O35" s="2"/>
      <c r="P35" s="2"/>
    </row>
    <row r="36" spans="1:16" ht="12">
      <c r="A36" s="12">
        <v>34</v>
      </c>
      <c r="B36" s="13" t="s">
        <v>85</v>
      </c>
      <c r="C36" s="2">
        <f aca="true" t="shared" si="8" ref="C36:K36">C39</f>
        <v>7</v>
      </c>
      <c r="D36" s="2">
        <f t="shared" si="8"/>
        <v>222582</v>
      </c>
      <c r="E36" s="2">
        <f t="shared" si="8"/>
        <v>29995</v>
      </c>
      <c r="F36" s="2">
        <f t="shared" si="8"/>
        <v>-3530</v>
      </c>
      <c r="G36" s="2">
        <f t="shared" si="8"/>
        <v>320</v>
      </c>
      <c r="H36" s="2">
        <f t="shared" si="8"/>
        <v>319</v>
      </c>
      <c r="I36" s="2">
        <f t="shared" si="8"/>
        <v>70870</v>
      </c>
      <c r="J36" s="2">
        <f t="shared" si="8"/>
        <v>865290</v>
      </c>
      <c r="K36" s="2">
        <f t="shared" si="8"/>
        <v>1101122</v>
      </c>
      <c r="L36" s="2">
        <f t="shared" si="1"/>
        <v>235832</v>
      </c>
      <c r="M36" s="2">
        <f>M39</f>
        <v>42703</v>
      </c>
      <c r="N36" s="2">
        <f>N39</f>
        <v>25419</v>
      </c>
      <c r="O36" s="2">
        <f t="shared" si="2"/>
        <v>17284</v>
      </c>
      <c r="P36" s="2">
        <f t="shared" si="3"/>
        <v>218548</v>
      </c>
    </row>
    <row r="37" spans="1:16" ht="12">
      <c r="A37" s="11"/>
      <c r="B37" s="11"/>
      <c r="L37" s="2"/>
      <c r="O37" s="2"/>
      <c r="P37" s="2"/>
    </row>
    <row r="38" spans="1:16" ht="12">
      <c r="A38" s="12">
        <v>341</v>
      </c>
      <c r="B38" s="13" t="s">
        <v>86</v>
      </c>
      <c r="L38" s="2"/>
      <c r="O38" s="2"/>
      <c r="P38" s="2"/>
    </row>
    <row r="39" spans="1:16" ht="12">
      <c r="A39" s="14" t="s">
        <v>87</v>
      </c>
      <c r="B39" s="13" t="s">
        <v>88</v>
      </c>
      <c r="C39" s="2">
        <f aca="true" t="shared" si="9" ref="C39:K39">C41+C42</f>
        <v>7</v>
      </c>
      <c r="D39" s="2">
        <f t="shared" si="9"/>
        <v>222582</v>
      </c>
      <c r="E39" s="2">
        <f t="shared" si="9"/>
        <v>29995</v>
      </c>
      <c r="F39" s="2">
        <f t="shared" si="9"/>
        <v>-3530</v>
      </c>
      <c r="G39" s="2">
        <f t="shared" si="9"/>
        <v>320</v>
      </c>
      <c r="H39" s="2">
        <f t="shared" si="9"/>
        <v>319</v>
      </c>
      <c r="I39" s="2">
        <f t="shared" si="9"/>
        <v>70870</v>
      </c>
      <c r="J39" s="2">
        <f t="shared" si="9"/>
        <v>865290</v>
      </c>
      <c r="K39" s="2">
        <f t="shared" si="9"/>
        <v>1101122</v>
      </c>
      <c r="L39" s="2">
        <f t="shared" si="1"/>
        <v>235832</v>
      </c>
      <c r="M39" s="2">
        <f>M41+M42</f>
        <v>42703</v>
      </c>
      <c r="N39" s="2">
        <f>N41+N42</f>
        <v>25419</v>
      </c>
      <c r="O39" s="2">
        <f t="shared" si="2"/>
        <v>17284</v>
      </c>
      <c r="P39" s="2">
        <f t="shared" si="3"/>
        <v>218548</v>
      </c>
    </row>
    <row r="40" spans="1:16" ht="12">
      <c r="A40" s="11"/>
      <c r="B40" s="11"/>
      <c r="L40" s="2"/>
      <c r="O40" s="2"/>
      <c r="P40" s="2"/>
    </row>
    <row r="41" spans="1:16" ht="12">
      <c r="A41" s="12">
        <v>34190</v>
      </c>
      <c r="B41" s="13" t="s">
        <v>89</v>
      </c>
      <c r="C41" s="1">
        <v>3</v>
      </c>
      <c r="D41" s="2">
        <v>85433</v>
      </c>
      <c r="E41" s="1">
        <v>15677</v>
      </c>
      <c r="F41" s="1">
        <v>25647</v>
      </c>
      <c r="G41" s="1">
        <v>199</v>
      </c>
      <c r="H41" s="1">
        <v>198</v>
      </c>
      <c r="I41" s="1">
        <v>35186</v>
      </c>
      <c r="J41" s="1">
        <v>488410</v>
      </c>
      <c r="K41" s="1">
        <v>638800</v>
      </c>
      <c r="L41" s="2">
        <f t="shared" si="1"/>
        <v>150390</v>
      </c>
      <c r="M41" s="1">
        <v>7576</v>
      </c>
      <c r="N41" s="1">
        <v>8622</v>
      </c>
      <c r="O41" s="2">
        <f t="shared" si="2"/>
        <v>-1046</v>
      </c>
      <c r="P41" s="2">
        <f t="shared" si="3"/>
        <v>151436</v>
      </c>
    </row>
    <row r="42" spans="1:16" ht="12">
      <c r="A42" s="14" t="s">
        <v>76</v>
      </c>
      <c r="B42" s="13" t="s">
        <v>77</v>
      </c>
      <c r="C42" s="2">
        <v>4</v>
      </c>
      <c r="D42" s="2">
        <v>137149</v>
      </c>
      <c r="E42" s="2">
        <v>14318</v>
      </c>
      <c r="F42" s="2">
        <v>-29177</v>
      </c>
      <c r="G42" s="2">
        <v>121</v>
      </c>
      <c r="H42" s="2">
        <v>121</v>
      </c>
      <c r="I42" s="2">
        <v>35684</v>
      </c>
      <c r="J42" s="2">
        <v>376880</v>
      </c>
      <c r="K42" s="2">
        <v>462322</v>
      </c>
      <c r="L42" s="2">
        <f t="shared" si="1"/>
        <v>85442</v>
      </c>
      <c r="M42" s="2">
        <v>35127</v>
      </c>
      <c r="N42" s="2">
        <v>16797</v>
      </c>
      <c r="O42" s="2">
        <f t="shared" si="2"/>
        <v>18330</v>
      </c>
      <c r="P42" s="2">
        <f t="shared" si="3"/>
        <v>67112</v>
      </c>
    </row>
    <row r="43" spans="1:17" ht="12">
      <c r="A43" s="11"/>
      <c r="B43" s="11"/>
      <c r="L43" s="2"/>
      <c r="O43" s="2"/>
      <c r="P43" s="2"/>
      <c r="Q43" s="1"/>
    </row>
    <row r="44" spans="1:17" ht="12">
      <c r="A44" s="12">
        <v>35</v>
      </c>
      <c r="B44" s="13" t="s">
        <v>90</v>
      </c>
      <c r="C44" s="2">
        <f aca="true" t="shared" si="10" ref="C44:K44">C46+C51+C54</f>
        <v>22</v>
      </c>
      <c r="D44" s="2">
        <f t="shared" si="10"/>
        <v>1434316</v>
      </c>
      <c r="E44" s="2">
        <f t="shared" si="10"/>
        <v>156723</v>
      </c>
      <c r="F44" s="2">
        <f t="shared" si="10"/>
        <v>-18963</v>
      </c>
      <c r="G44" s="2">
        <f t="shared" si="10"/>
        <v>2248.75</v>
      </c>
      <c r="H44" s="2">
        <f t="shared" si="10"/>
        <v>2229.75</v>
      </c>
      <c r="I44" s="2">
        <f t="shared" si="10"/>
        <v>449382</v>
      </c>
      <c r="J44" s="2">
        <f t="shared" si="10"/>
        <v>2034356</v>
      </c>
      <c r="K44" s="2">
        <f t="shared" si="10"/>
        <v>3643794</v>
      </c>
      <c r="L44" s="2">
        <f t="shared" si="1"/>
        <v>1609438</v>
      </c>
      <c r="M44" s="2">
        <f>M46+M51+M54</f>
        <v>318279</v>
      </c>
      <c r="N44" s="2">
        <f>N46+N51+N54</f>
        <v>5372</v>
      </c>
      <c r="O44" s="2">
        <f t="shared" si="2"/>
        <v>312907</v>
      </c>
      <c r="P44" s="2">
        <f t="shared" si="3"/>
        <v>1296531</v>
      </c>
      <c r="Q44" s="1"/>
    </row>
    <row r="45" spans="1:16" ht="12">
      <c r="A45" s="11"/>
      <c r="B45" s="11"/>
      <c r="L45" s="2"/>
      <c r="O45" s="2"/>
      <c r="P45" s="2"/>
    </row>
    <row r="46" spans="1:17" ht="12">
      <c r="A46" s="12">
        <v>350</v>
      </c>
      <c r="B46" s="13" t="s">
        <v>91</v>
      </c>
      <c r="C46" s="2">
        <v>4</v>
      </c>
      <c r="D46" s="2">
        <v>539082</v>
      </c>
      <c r="E46" s="2">
        <v>103779</v>
      </c>
      <c r="F46" s="2">
        <v>-33933</v>
      </c>
      <c r="G46" s="2">
        <v>651</v>
      </c>
      <c r="H46" s="2">
        <v>650</v>
      </c>
      <c r="I46" s="2">
        <v>270911</v>
      </c>
      <c r="J46" s="2">
        <v>1043531</v>
      </c>
      <c r="K46" s="2">
        <v>1977935</v>
      </c>
      <c r="L46" s="2">
        <f t="shared" si="1"/>
        <v>934404</v>
      </c>
      <c r="M46" s="2">
        <v>223722</v>
      </c>
      <c r="N46" s="2">
        <v>0</v>
      </c>
      <c r="O46" s="2">
        <f t="shared" si="2"/>
        <v>223722</v>
      </c>
      <c r="P46" s="2">
        <f t="shared" si="3"/>
        <v>710682</v>
      </c>
      <c r="Q46" s="1"/>
    </row>
    <row r="47" spans="1:16" ht="12">
      <c r="A47" s="11"/>
      <c r="B47" s="11"/>
      <c r="L47" s="2"/>
      <c r="O47" s="2"/>
      <c r="P47" s="2"/>
    </row>
    <row r="48" spans="1:16" ht="12">
      <c r="A48" s="12">
        <v>35010</v>
      </c>
      <c r="B48" s="13" t="s">
        <v>92</v>
      </c>
      <c r="C48" s="1">
        <v>4</v>
      </c>
      <c r="D48" s="2">
        <v>539082</v>
      </c>
      <c r="E48" s="1">
        <v>103779</v>
      </c>
      <c r="F48" s="1">
        <v>-33933</v>
      </c>
      <c r="G48" s="1">
        <v>651</v>
      </c>
      <c r="H48" s="1">
        <v>650</v>
      </c>
      <c r="I48" s="1">
        <v>270911</v>
      </c>
      <c r="J48" s="1">
        <v>1043531</v>
      </c>
      <c r="K48" s="1">
        <v>1977935</v>
      </c>
      <c r="L48" s="2">
        <f>K48-J48</f>
        <v>934404</v>
      </c>
      <c r="M48" s="1">
        <v>223722</v>
      </c>
      <c r="N48" s="1">
        <v>0</v>
      </c>
      <c r="O48" s="2">
        <f>M48-N48</f>
        <v>223722</v>
      </c>
      <c r="P48" s="2">
        <f>L48-O48</f>
        <v>710682</v>
      </c>
    </row>
    <row r="49" spans="1:17" ht="12">
      <c r="A49" s="11"/>
      <c r="B49" s="11"/>
      <c r="L49" s="2"/>
      <c r="O49" s="2"/>
      <c r="P49" s="2"/>
      <c r="Q49" s="1"/>
    </row>
    <row r="50" spans="1:16" ht="12">
      <c r="A50" s="12">
        <v>351</v>
      </c>
      <c r="B50" s="13" t="s">
        <v>93</v>
      </c>
      <c r="L50" s="2"/>
      <c r="O50" s="2"/>
      <c r="P50" s="2"/>
    </row>
    <row r="51" spans="1:16" ht="12">
      <c r="A51" s="14" t="s">
        <v>94</v>
      </c>
      <c r="B51" s="13" t="s">
        <v>95</v>
      </c>
      <c r="C51" s="2">
        <v>8</v>
      </c>
      <c r="D51" s="2">
        <v>311525</v>
      </c>
      <c r="E51" s="2">
        <v>16540</v>
      </c>
      <c r="F51" s="2">
        <v>5449</v>
      </c>
      <c r="G51" s="2">
        <v>578.75</v>
      </c>
      <c r="H51" s="2">
        <v>570.75</v>
      </c>
      <c r="I51" s="2">
        <v>98387</v>
      </c>
      <c r="J51" s="2">
        <v>277192</v>
      </c>
      <c r="K51" s="2">
        <v>663649</v>
      </c>
      <c r="L51" s="2">
        <f>K51-J51</f>
        <v>386457</v>
      </c>
      <c r="M51" s="2">
        <v>31925</v>
      </c>
      <c r="N51" s="2">
        <v>4500</v>
      </c>
      <c r="O51" s="2">
        <f>M51-N51</f>
        <v>27425</v>
      </c>
      <c r="P51" s="2">
        <f>L51-O51</f>
        <v>359032</v>
      </c>
    </row>
    <row r="52" spans="1:16" ht="12">
      <c r="A52" s="11"/>
      <c r="B52" s="11"/>
      <c r="L52" s="2"/>
      <c r="O52" s="2"/>
      <c r="P52" s="2"/>
    </row>
    <row r="53" spans="1:16" ht="12">
      <c r="A53" s="12">
        <v>354</v>
      </c>
      <c r="B53" s="13" t="s">
        <v>96</v>
      </c>
      <c r="L53" s="2"/>
      <c r="O53" s="2"/>
      <c r="P53" s="2"/>
    </row>
    <row r="54" spans="1:16" ht="12">
      <c r="A54" s="14" t="s">
        <v>97</v>
      </c>
      <c r="B54" s="13" t="s">
        <v>98</v>
      </c>
      <c r="C54" s="2">
        <v>10</v>
      </c>
      <c r="D54" s="2">
        <v>583709</v>
      </c>
      <c r="E54" s="2">
        <v>36404</v>
      </c>
      <c r="F54" s="2">
        <v>9521</v>
      </c>
      <c r="G54" s="2">
        <v>1019</v>
      </c>
      <c r="H54" s="2">
        <v>1009</v>
      </c>
      <c r="I54" s="2">
        <v>80084</v>
      </c>
      <c r="J54" s="2">
        <v>713633</v>
      </c>
      <c r="K54" s="2">
        <v>1002210</v>
      </c>
      <c r="L54" s="2">
        <f>K54-J54</f>
        <v>288577</v>
      </c>
      <c r="M54" s="2">
        <v>62632</v>
      </c>
      <c r="N54" s="2">
        <v>872</v>
      </c>
      <c r="O54" s="2">
        <f>M54-N54</f>
        <v>61760</v>
      </c>
      <c r="P54" s="2">
        <f>L54-O54</f>
        <v>226817</v>
      </c>
    </row>
    <row r="55" spans="1:16" ht="12">
      <c r="A55" s="11"/>
      <c r="B55" s="11"/>
      <c r="L55" s="2"/>
      <c r="O55" s="2"/>
      <c r="P55" s="2"/>
    </row>
    <row r="56" spans="1:16" ht="12">
      <c r="A56" s="12">
        <v>36</v>
      </c>
      <c r="B56" s="13" t="s">
        <v>99</v>
      </c>
      <c r="C56" s="2">
        <f aca="true" t="shared" si="11" ref="C56:K56">C59</f>
        <v>3</v>
      </c>
      <c r="D56" s="2">
        <f t="shared" si="11"/>
        <v>1452337</v>
      </c>
      <c r="E56" s="2">
        <f t="shared" si="11"/>
        <v>269845</v>
      </c>
      <c r="F56" s="2">
        <f t="shared" si="11"/>
        <v>1489969</v>
      </c>
      <c r="G56" s="2">
        <f t="shared" si="11"/>
        <v>1159</v>
      </c>
      <c r="H56" s="2">
        <f t="shared" si="11"/>
        <v>1159</v>
      </c>
      <c r="I56" s="2">
        <f t="shared" si="11"/>
        <v>96874</v>
      </c>
      <c r="J56" s="2">
        <f t="shared" si="11"/>
        <v>1173541</v>
      </c>
      <c r="K56" s="2">
        <f t="shared" si="11"/>
        <v>2513521</v>
      </c>
      <c r="L56" s="2">
        <f>K56-J56</f>
        <v>1339980</v>
      </c>
      <c r="M56" s="2">
        <f>M59</f>
        <v>2392</v>
      </c>
      <c r="N56" s="2">
        <f>N59</f>
        <v>40264</v>
      </c>
      <c r="O56" s="2">
        <f>M56-N56</f>
        <v>-37872</v>
      </c>
      <c r="P56" s="2">
        <f>L56-O56</f>
        <v>1377852</v>
      </c>
    </row>
    <row r="57" spans="1:29" ht="12">
      <c r="A57" s="11"/>
      <c r="B57" s="11"/>
      <c r="L57" s="2"/>
      <c r="O57" s="2"/>
      <c r="P57" s="2"/>
      <c r="T57" s="1"/>
      <c r="U57" s="1"/>
      <c r="W57" s="1"/>
      <c r="X57" s="1"/>
      <c r="Y57" s="1"/>
      <c r="Z57" s="1"/>
      <c r="AA57" s="1"/>
      <c r="AC57" s="1"/>
    </row>
    <row r="58" spans="1:16" ht="12">
      <c r="A58" s="12">
        <v>362</v>
      </c>
      <c r="B58" s="13" t="s">
        <v>100</v>
      </c>
      <c r="L58" s="2"/>
      <c r="O58" s="2"/>
      <c r="P58" s="2"/>
    </row>
    <row r="59" spans="1:16" ht="12">
      <c r="A59" s="14" t="s">
        <v>101</v>
      </c>
      <c r="B59" s="13" t="s">
        <v>102</v>
      </c>
      <c r="C59" s="2">
        <v>3</v>
      </c>
      <c r="D59" s="2">
        <v>1452337</v>
      </c>
      <c r="E59" s="2">
        <v>269845</v>
      </c>
      <c r="F59" s="2">
        <v>1489969</v>
      </c>
      <c r="G59" s="2">
        <v>1159</v>
      </c>
      <c r="H59" s="2">
        <v>1159</v>
      </c>
      <c r="I59" s="2">
        <v>96874</v>
      </c>
      <c r="J59" s="2">
        <v>1173541</v>
      </c>
      <c r="K59" s="2">
        <v>2513521</v>
      </c>
      <c r="L59" s="2">
        <f>K59-J59</f>
        <v>1339980</v>
      </c>
      <c r="M59" s="2">
        <v>2392</v>
      </c>
      <c r="N59" s="2">
        <v>40264</v>
      </c>
      <c r="O59" s="2">
        <f>M59-N59</f>
        <v>-37872</v>
      </c>
      <c r="P59" s="2">
        <f>L59-O59</f>
        <v>1377852</v>
      </c>
    </row>
    <row r="60" spans="1:16" ht="12">
      <c r="A60" s="11"/>
      <c r="B60" s="11"/>
      <c r="L60" s="2"/>
      <c r="O60" s="2"/>
      <c r="P60" s="2"/>
    </row>
    <row r="61" spans="1:16" ht="12">
      <c r="A61" s="12">
        <v>38</v>
      </c>
      <c r="B61" s="13" t="s">
        <v>103</v>
      </c>
      <c r="C61" s="2">
        <f aca="true" t="shared" si="12" ref="C61:K61">C64+C66+C72</f>
        <v>22</v>
      </c>
      <c r="D61" s="2">
        <f t="shared" si="12"/>
        <v>2629071</v>
      </c>
      <c r="E61" s="2">
        <f t="shared" si="12"/>
        <v>785392</v>
      </c>
      <c r="F61" s="2">
        <f t="shared" si="12"/>
        <v>-76284</v>
      </c>
      <c r="G61" s="2">
        <f t="shared" si="12"/>
        <v>2674</v>
      </c>
      <c r="H61" s="2">
        <f t="shared" si="12"/>
        <v>2656</v>
      </c>
      <c r="I61" s="2">
        <f t="shared" si="12"/>
        <v>292791</v>
      </c>
      <c r="J61" s="2">
        <f t="shared" si="12"/>
        <v>3705982</v>
      </c>
      <c r="K61" s="2">
        <f t="shared" si="12"/>
        <v>5700737</v>
      </c>
      <c r="L61" s="2">
        <f>K61-J61</f>
        <v>1994755</v>
      </c>
      <c r="M61" s="2">
        <f>M64+M66+M72</f>
        <v>195735</v>
      </c>
      <c r="N61" s="2">
        <f>N64+N66+N72</f>
        <v>42893</v>
      </c>
      <c r="O61" s="2">
        <f>M61-N61</f>
        <v>152842</v>
      </c>
      <c r="P61" s="2">
        <f>L61-O61</f>
        <v>1841913</v>
      </c>
    </row>
    <row r="62" spans="1:29" ht="12">
      <c r="A62" s="11"/>
      <c r="B62" s="11"/>
      <c r="L62" s="2"/>
      <c r="O62" s="2"/>
      <c r="P62" s="2"/>
      <c r="Y62" s="1"/>
      <c r="Z62" s="1"/>
      <c r="AA62" s="1"/>
      <c r="AC62" s="1"/>
    </row>
    <row r="63" spans="1:16" ht="12">
      <c r="A63" s="13" t="s">
        <v>104</v>
      </c>
      <c r="B63" s="13" t="s">
        <v>105</v>
      </c>
      <c r="L63" s="2"/>
      <c r="O63" s="2"/>
      <c r="P63" s="2"/>
    </row>
    <row r="64" spans="1:16" ht="12">
      <c r="A64" s="14" t="s">
        <v>106</v>
      </c>
      <c r="B64" s="13" t="s">
        <v>107</v>
      </c>
      <c r="C64" s="2">
        <v>5</v>
      </c>
      <c r="D64" s="2">
        <v>375263</v>
      </c>
      <c r="E64" s="2">
        <v>21815</v>
      </c>
      <c r="F64" s="2">
        <v>9158</v>
      </c>
      <c r="G64" s="2">
        <v>644</v>
      </c>
      <c r="H64" s="2">
        <v>640</v>
      </c>
      <c r="I64" s="2">
        <v>107374</v>
      </c>
      <c r="J64" s="2">
        <v>1089631</v>
      </c>
      <c r="K64" s="2">
        <v>2389540</v>
      </c>
      <c r="L64" s="2">
        <f>K64-J64</f>
        <v>1299909</v>
      </c>
      <c r="M64" s="2">
        <v>40124</v>
      </c>
      <c r="N64" s="2">
        <v>15000</v>
      </c>
      <c r="O64" s="2">
        <f>M64-N64</f>
        <v>25124</v>
      </c>
      <c r="P64" s="2">
        <f>L64-O64</f>
        <v>1274785</v>
      </c>
    </row>
    <row r="65" spans="1:16" ht="12">
      <c r="A65" s="11"/>
      <c r="B65" s="11"/>
      <c r="L65" s="2"/>
      <c r="O65" s="2"/>
      <c r="P65" s="2"/>
    </row>
    <row r="66" spans="1:16" ht="12">
      <c r="A66" s="12">
        <v>383</v>
      </c>
      <c r="B66" s="13" t="s">
        <v>108</v>
      </c>
      <c r="C66" s="2">
        <f aca="true" t="shared" si="13" ref="C66:K66">C68+C69</f>
        <v>8</v>
      </c>
      <c r="D66" s="2">
        <f t="shared" si="13"/>
        <v>1081125</v>
      </c>
      <c r="E66" s="2">
        <f t="shared" si="13"/>
        <v>648485</v>
      </c>
      <c r="F66" s="2">
        <f t="shared" si="13"/>
        <v>34844</v>
      </c>
      <c r="G66" s="2">
        <f t="shared" si="13"/>
        <v>1300</v>
      </c>
      <c r="H66" s="2">
        <f t="shared" si="13"/>
        <v>1296</v>
      </c>
      <c r="I66" s="2">
        <f t="shared" si="13"/>
        <v>104573</v>
      </c>
      <c r="J66" s="2">
        <f t="shared" si="13"/>
        <v>1024427</v>
      </c>
      <c r="K66" s="2">
        <f t="shared" si="13"/>
        <v>1526627</v>
      </c>
      <c r="L66" s="2">
        <f>K66-J66</f>
        <v>502200</v>
      </c>
      <c r="M66" s="2">
        <f>M68+M69</f>
        <v>48511</v>
      </c>
      <c r="N66" s="2">
        <f>N68+N69</f>
        <v>27000</v>
      </c>
      <c r="O66" s="2">
        <f>M66-N66</f>
        <v>21511</v>
      </c>
      <c r="P66" s="2">
        <f>L66-O66</f>
        <v>480689</v>
      </c>
    </row>
    <row r="67" spans="1:16" ht="12">
      <c r="A67" s="11"/>
      <c r="B67" s="11"/>
      <c r="L67" s="2"/>
      <c r="O67" s="2"/>
      <c r="P67" s="2"/>
    </row>
    <row r="68" spans="1:16" ht="12">
      <c r="A68" s="12">
        <v>38340</v>
      </c>
      <c r="B68" s="13" t="s">
        <v>109</v>
      </c>
      <c r="C68" s="1">
        <v>3</v>
      </c>
      <c r="D68" s="2">
        <v>235866</v>
      </c>
      <c r="E68" s="1">
        <v>90737</v>
      </c>
      <c r="F68" s="1">
        <v>34721</v>
      </c>
      <c r="G68" s="1">
        <v>580</v>
      </c>
      <c r="H68" s="1">
        <v>580</v>
      </c>
      <c r="I68" s="1">
        <v>40258</v>
      </c>
      <c r="J68" s="1">
        <v>654309</v>
      </c>
      <c r="K68" s="1">
        <v>1004472</v>
      </c>
      <c r="L68" s="2">
        <f>K68-J68</f>
        <v>350163</v>
      </c>
      <c r="M68" s="1">
        <v>22797</v>
      </c>
      <c r="N68" s="1">
        <v>0</v>
      </c>
      <c r="O68" s="2">
        <f>M68-N68</f>
        <v>22797</v>
      </c>
      <c r="P68" s="2">
        <f>L68-O68</f>
        <v>327366</v>
      </c>
    </row>
    <row r="69" spans="1:16" ht="12">
      <c r="A69" s="14" t="s">
        <v>76</v>
      </c>
      <c r="B69" s="13" t="s">
        <v>77</v>
      </c>
      <c r="C69" s="2">
        <v>5</v>
      </c>
      <c r="D69" s="2">
        <v>845259</v>
      </c>
      <c r="E69" s="2">
        <v>557748</v>
      </c>
      <c r="F69" s="2">
        <v>123</v>
      </c>
      <c r="G69" s="2">
        <v>720</v>
      </c>
      <c r="H69" s="2">
        <v>716</v>
      </c>
      <c r="I69" s="2">
        <v>64315</v>
      </c>
      <c r="J69" s="2">
        <v>370118</v>
      </c>
      <c r="K69" s="2">
        <v>522155</v>
      </c>
      <c r="L69" s="2">
        <f>K69-J69</f>
        <v>152037</v>
      </c>
      <c r="M69" s="2">
        <v>25714</v>
      </c>
      <c r="N69" s="2">
        <v>27000</v>
      </c>
      <c r="O69" s="2">
        <f>M69-N69</f>
        <v>-1286</v>
      </c>
      <c r="P69" s="2">
        <f>L69-O69</f>
        <v>153323</v>
      </c>
    </row>
    <row r="70" spans="1:16" ht="12">
      <c r="A70" s="11"/>
      <c r="B70" s="11"/>
      <c r="L70" s="2"/>
      <c r="O70" s="2"/>
      <c r="P70" s="2"/>
    </row>
    <row r="71" spans="1:29" ht="12">
      <c r="A71" s="12">
        <v>384</v>
      </c>
      <c r="B71" s="13" t="s">
        <v>110</v>
      </c>
      <c r="L71" s="2"/>
      <c r="O71" s="2"/>
      <c r="P71" s="2"/>
      <c r="T71" s="1"/>
      <c r="U71" s="1"/>
      <c r="W71" s="1"/>
      <c r="X71" s="1"/>
      <c r="Y71" s="1"/>
      <c r="Z71" s="1"/>
      <c r="AA71" s="1"/>
      <c r="AC71" s="1"/>
    </row>
    <row r="72" spans="1:16" ht="12">
      <c r="A72" s="14" t="s">
        <v>111</v>
      </c>
      <c r="B72" s="13" t="s">
        <v>112</v>
      </c>
      <c r="C72" s="2">
        <f aca="true" t="shared" si="14" ref="C72:K72">C74+C75</f>
        <v>9</v>
      </c>
      <c r="D72" s="2">
        <f t="shared" si="14"/>
        <v>1172683</v>
      </c>
      <c r="E72" s="2">
        <f t="shared" si="14"/>
        <v>115092</v>
      </c>
      <c r="F72" s="2">
        <f t="shared" si="14"/>
        <v>-120286</v>
      </c>
      <c r="G72" s="2">
        <f t="shared" si="14"/>
        <v>730</v>
      </c>
      <c r="H72" s="2">
        <f t="shared" si="14"/>
        <v>720</v>
      </c>
      <c r="I72" s="2">
        <f t="shared" si="14"/>
        <v>80844</v>
      </c>
      <c r="J72" s="2">
        <f t="shared" si="14"/>
        <v>1591924</v>
      </c>
      <c r="K72" s="2">
        <f t="shared" si="14"/>
        <v>1784570</v>
      </c>
      <c r="L72" s="2">
        <f>K72-J72</f>
        <v>192646</v>
      </c>
      <c r="M72" s="2">
        <f>M74+M75</f>
        <v>107100</v>
      </c>
      <c r="N72" s="2">
        <f>N74+N75</f>
        <v>893</v>
      </c>
      <c r="O72" s="2">
        <f>M72-N72</f>
        <v>106207</v>
      </c>
      <c r="P72" s="2">
        <f>L72-O72</f>
        <v>86439</v>
      </c>
    </row>
    <row r="73" spans="1:29" ht="12">
      <c r="A73" s="11"/>
      <c r="B73" s="11"/>
      <c r="L73" s="2"/>
      <c r="O73" s="2"/>
      <c r="P73" s="2"/>
      <c r="Y73" s="1"/>
      <c r="Z73" s="1"/>
      <c r="AA73" s="1"/>
      <c r="AC73" s="1"/>
    </row>
    <row r="74" spans="1:16" ht="12">
      <c r="A74" s="12">
        <v>38440</v>
      </c>
      <c r="B74" s="13" t="s">
        <v>113</v>
      </c>
      <c r="C74" s="1">
        <v>4</v>
      </c>
      <c r="D74" s="2">
        <v>604723</v>
      </c>
      <c r="E74" s="1">
        <v>86517</v>
      </c>
      <c r="F74" s="1">
        <v>17907</v>
      </c>
      <c r="G74" s="1">
        <v>379</v>
      </c>
      <c r="H74" s="1">
        <v>370</v>
      </c>
      <c r="I74" s="1">
        <v>44792</v>
      </c>
      <c r="J74" s="1">
        <v>253970</v>
      </c>
      <c r="K74" s="1">
        <v>312893</v>
      </c>
      <c r="L74" s="2">
        <f>K74-J74</f>
        <v>58923</v>
      </c>
      <c r="M74" s="1">
        <v>31775</v>
      </c>
      <c r="N74" s="1">
        <v>646</v>
      </c>
      <c r="O74" s="2">
        <f>M74-N74</f>
        <v>31129</v>
      </c>
      <c r="P74" s="2">
        <f>L74-O74</f>
        <v>27794</v>
      </c>
    </row>
    <row r="75" spans="1:16" ht="12">
      <c r="A75" s="14" t="s">
        <v>76</v>
      </c>
      <c r="B75" s="13" t="s">
        <v>77</v>
      </c>
      <c r="C75" s="2">
        <v>5</v>
      </c>
      <c r="D75" s="2">
        <v>567960</v>
      </c>
      <c r="E75" s="2">
        <v>28575</v>
      </c>
      <c r="F75" s="2">
        <v>-138193</v>
      </c>
      <c r="G75" s="2">
        <v>351</v>
      </c>
      <c r="H75" s="2">
        <v>350</v>
      </c>
      <c r="I75" s="2">
        <v>36052</v>
      </c>
      <c r="J75" s="2">
        <v>1337954</v>
      </c>
      <c r="K75" s="2">
        <v>1471677</v>
      </c>
      <c r="L75" s="2">
        <f>K75-J75</f>
        <v>133723</v>
      </c>
      <c r="M75" s="2">
        <v>75325</v>
      </c>
      <c r="N75" s="2">
        <v>247</v>
      </c>
      <c r="O75" s="2">
        <f>M75-N75</f>
        <v>75078</v>
      </c>
      <c r="P75" s="2">
        <f>L75-O75</f>
        <v>58645</v>
      </c>
    </row>
  </sheetData>
  <mergeCells count="1">
    <mergeCell ref="B1:N1"/>
  </mergeCells>
  <printOptions/>
  <pageMargins left="0.25" right="0.25" top="1" bottom="1" header="0.5" footer="0.5"/>
  <pageSetup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</dc:creator>
  <cp:keywords/>
  <dc:description/>
  <cp:lastModifiedBy>wa</cp:lastModifiedBy>
  <cp:lastPrinted>2006-02-22T06:06:46Z</cp:lastPrinted>
  <dcterms:modified xsi:type="dcterms:W3CDTF">2006-02-22T08:02:22Z</dcterms:modified>
  <cp:category/>
  <cp:version/>
  <cp:contentType/>
  <cp:contentStatus/>
</cp:coreProperties>
</file>