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FEB,2026\"/>
    </mc:Choice>
  </mc:AlternateContent>
  <xr:revisionPtr revIDLastSave="0" documentId="13_ncr:1_{A8D5D3CA-2683-4844-AB49-1B3BA473B27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1" i="1" l="1"/>
  <c r="E201" i="1"/>
  <c r="F184" i="1"/>
  <c r="E184" i="1"/>
  <c r="F179" i="1"/>
  <c r="E179" i="1"/>
  <c r="F172" i="1"/>
  <c r="E172" i="1"/>
  <c r="D172" i="1"/>
  <c r="F168" i="1"/>
  <c r="E168" i="1"/>
  <c r="F153" i="1"/>
  <c r="F151" i="1" s="1"/>
  <c r="E153" i="1"/>
  <c r="F145" i="1"/>
  <c r="E145" i="1"/>
  <c r="F130" i="1"/>
  <c r="E130" i="1"/>
  <c r="F115" i="1"/>
  <c r="F114" i="1" s="1"/>
  <c r="E115" i="1"/>
  <c r="D115" i="1"/>
  <c r="E114" i="1"/>
  <c r="L134" i="1"/>
  <c r="K134" i="1"/>
  <c r="L131" i="1"/>
  <c r="J134" i="1"/>
  <c r="O93" i="1"/>
  <c r="N93" i="1"/>
  <c r="L146" i="1"/>
  <c r="K146" i="1"/>
  <c r="J146" i="1"/>
  <c r="K131" i="1"/>
  <c r="J131" i="1"/>
  <c r="F80" i="1"/>
  <c r="E80" i="1"/>
  <c r="F68" i="1"/>
  <c r="E68" i="1"/>
  <c r="D68" i="1"/>
  <c r="F64" i="1"/>
  <c r="F47" i="1" s="1"/>
  <c r="E64" i="1"/>
  <c r="F49" i="1"/>
  <c r="E49" i="1"/>
  <c r="E47" i="1"/>
  <c r="F41" i="1"/>
  <c r="E41" i="1"/>
  <c r="F26" i="1"/>
  <c r="E26" i="1"/>
  <c r="F11" i="1"/>
  <c r="E11" i="1"/>
  <c r="E10" i="1" s="1"/>
  <c r="E97" i="1" s="1"/>
  <c r="D11" i="1"/>
  <c r="F10" i="1"/>
  <c r="I184" i="1"/>
  <c r="H184" i="1"/>
  <c r="I179" i="1"/>
  <c r="H179" i="1"/>
  <c r="I172" i="1"/>
  <c r="I151" i="1" s="1"/>
  <c r="H172" i="1"/>
  <c r="G172" i="1"/>
  <c r="I168" i="1"/>
  <c r="H168" i="1"/>
  <c r="H151" i="1" s="1"/>
  <c r="I153" i="1"/>
  <c r="H153" i="1"/>
  <c r="I145" i="1"/>
  <c r="H145" i="1"/>
  <c r="I130" i="1"/>
  <c r="H130" i="1"/>
  <c r="I115" i="1"/>
  <c r="I114" i="1" s="1"/>
  <c r="H115" i="1"/>
  <c r="G115" i="1"/>
  <c r="H114" i="1"/>
  <c r="L80" i="1"/>
  <c r="K80" i="1"/>
  <c r="I80" i="1"/>
  <c r="H80" i="1"/>
  <c r="L75" i="1"/>
  <c r="K75" i="1"/>
  <c r="I75" i="1"/>
  <c r="H75" i="1"/>
  <c r="L68" i="1"/>
  <c r="K68" i="1"/>
  <c r="J68" i="1"/>
  <c r="I68" i="1"/>
  <c r="H68" i="1"/>
  <c r="G68" i="1"/>
  <c r="L64" i="1"/>
  <c r="K64" i="1"/>
  <c r="I64" i="1"/>
  <c r="H64" i="1"/>
  <c r="N64" i="1" s="1"/>
  <c r="L49" i="1"/>
  <c r="K49" i="1"/>
  <c r="I49" i="1"/>
  <c r="I47" i="1" s="1"/>
  <c r="H49" i="1"/>
  <c r="H47" i="1" s="1"/>
  <c r="K47" i="1"/>
  <c r="L41" i="1"/>
  <c r="K41" i="1"/>
  <c r="I41" i="1"/>
  <c r="H41" i="1"/>
  <c r="L26" i="1"/>
  <c r="K26" i="1"/>
  <c r="I26" i="1"/>
  <c r="H26" i="1"/>
  <c r="L11" i="1"/>
  <c r="L10" i="1" s="1"/>
  <c r="K11" i="1"/>
  <c r="K10" i="1" s="1"/>
  <c r="J11" i="1"/>
  <c r="I11" i="1"/>
  <c r="O11" i="1" s="1"/>
  <c r="H11" i="1"/>
  <c r="G11" i="1"/>
  <c r="H10" i="1"/>
  <c r="O12" i="1"/>
  <c r="O13" i="1"/>
  <c r="O14" i="1"/>
  <c r="O15" i="1"/>
  <c r="O16" i="1"/>
  <c r="O18" i="1"/>
  <c r="O20" i="1"/>
  <c r="O21" i="1"/>
  <c r="O23" i="1"/>
  <c r="O24" i="1"/>
  <c r="R93" i="1"/>
  <c r="Q93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R22" i="1"/>
  <c r="Q22" i="1"/>
  <c r="P22" i="1"/>
  <c r="E151" i="1" l="1"/>
  <c r="F97" i="1"/>
  <c r="H97" i="1"/>
  <c r="O64" i="1"/>
  <c r="I10" i="1"/>
  <c r="I201" i="1"/>
  <c r="H201" i="1"/>
  <c r="K97" i="1"/>
  <c r="I97" i="1"/>
  <c r="L47" i="1"/>
  <c r="L97" i="1" s="1"/>
  <c r="K112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P36" i="1" l="1"/>
  <c r="M36" i="1"/>
  <c r="J140" i="1"/>
  <c r="Q36" i="1" l="1"/>
  <c r="N26" i="1" l="1"/>
  <c r="Q71" i="1" l="1"/>
  <c r="M37" i="1"/>
  <c r="P18" i="1"/>
  <c r="P50" i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<sst xmlns="http://schemas.openxmlformats.org/spreadsheetml/2006/main" count="448" uniqueCount="131">
  <si>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</si>
  <si>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</si>
  <si>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</si>
  <si>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</si>
  <si>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</si>
  <si>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</si>
  <si>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</si>
  <si>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</si>
  <si>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</si>
  <si>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</si>
  <si>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</si>
  <si>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</si>
  <si>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</si>
  <si>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</si>
  <si>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</si>
  <si>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</si>
  <si>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</si>
  <si>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</si>
  <si>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</si>
  <si>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</si>
  <si>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</si>
  <si>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</si>
  <si>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</si>
  <si>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</si>
  <si>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</si>
  <si>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</si>
  <si>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</si>
  <si>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</si>
  <si>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</si>
  <si>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</si>
  <si>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</si>
  <si>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</si>
  <si>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</si>
  <si>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</si>
  <si>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</si>
  <si>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</si>
  <si>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</si>
  <si>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</si>
  <si>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</si>
  <si>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</si>
  <si>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</si>
  <si>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</si>
  <si>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</si>
  <si>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</si>
  <si>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</si>
  <si>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</si>
  <si>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</si>
  <si>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</si>
  <si>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</si>
  <si>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</si>
  <si>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</si>
  <si>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</si>
  <si>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</si>
  <si>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</si>
  <si>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</si>
  <si>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</si>
  <si>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</si>
  <si>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</si>
  <si>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</si>
  <si>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</si>
  <si>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</si>
  <si>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</si>
  <si>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</si>
  <si>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</si>
  <si>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</si>
  <si>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</si>
  <si>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</si>
  <si>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</si>
  <si>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</si>
  <si>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</si>
  <si>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</si>
  <si>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</si>
  <si>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</si>
  <si>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</si>
  <si>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</si>
  <si>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</si>
  <si>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</si>
  <si>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</si>
  <si>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</si>
  <si>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</si>
  <si>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</si>
  <si>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</si>
  <si>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</si>
  <si>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</si>
  <si>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</si>
  <si>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</si>
  <si>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</si>
  <si>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</si>
  <si>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</si>
  <si>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</si>
  <si>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</si>
  <si>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</si>
  <si>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</si>
  <si>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</si>
  <si>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</si>
  <si>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</si>
  <si>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</si>
  <si>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</si>
  <si>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</si>
  <si>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</si>
  <si>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</si>
  <si>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</si>
  <si>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</si>
  <si>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</si>
  <si>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</si>
  <si>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</si>
  <si>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</si>
  <si>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</si>
  <si>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</si>
  <si>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</si>
  <si>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</si>
  <si>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</si>
  <si>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</si>
  <si>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</si>
  <si>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</si>
  <si>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</si>
  <si>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</si>
  <si>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</si>
  <si>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 xml:space="preserve">                   JANUARY, 2026  ( F)</t>
  </si>
  <si>
    <t xml:space="preserve">        JANUARY,2026</t>
  </si>
  <si>
    <t>STATEMENT SHOWING EXPORTS OF SELECTED COMMODITIES DURING THE MONTH OF FEBRUARY, 2026</t>
  </si>
  <si>
    <t xml:space="preserve">                   FEBRUARY, 2026  ( R)</t>
  </si>
  <si>
    <t xml:space="preserve">                   FEBRUARY,2025</t>
  </si>
  <si>
    <t xml:space="preserve">  % CHANGE IN FEBRUARY,2026 OVER</t>
  </si>
  <si>
    <t>FEBRUARY,2025</t>
  </si>
  <si>
    <t>STATEMENT SHOWING EXPORTS OF SELECTED COMMODITIES DURING THE PERIOD JULY - FEBRUARY,  2025-2026</t>
  </si>
  <si>
    <t>STATEMENT SHOWING EXPORTS OF SELECTED COMMODITIES DURING THE PERIOD JULY - FEBRUARY,  2025- 2026</t>
  </si>
  <si>
    <t xml:space="preserve">    JULY - FEBRUARY,   2025-2026</t>
  </si>
  <si>
    <t xml:space="preserve">     JULY - FEBRUARY,   2024-2025</t>
  </si>
  <si>
    <t xml:space="preserve">% CHANGE IN  JULY - FEBRUARY, 2025-2026 </t>
  </si>
  <si>
    <t xml:space="preserve">           OVER JULY - FEBRUARY, 2024-2025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</si>
</sst>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0_)"/>
    <numFmt numFmtId="167" formatCode="_(* #,##0_);_(* \(#,##0\);_(* &quot;-&quot;??_);_(@_)"/>
    <numFmt numFmtId="168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7" fontId="10" fillId="0" borderId="0" xfId="1" applyNumberFormat="1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8" fontId="10" fillId="0" borderId="0" xfId="1" applyNumberFormat="1" applyFont="1" applyFill="1"/>
    <xf numFmtId="3" fontId="10" fillId="0" borderId="0" xfId="0" applyNumberFormat="1" applyFont="1" applyAlignment="1">
      <alignment horizontal="center"/>
    </xf>
    <xf numFmtId="3" fontId="8" fillId="0" borderId="6" xfId="0" applyNumberFormat="1" applyFont="1" applyBorder="1"/>
    <xf numFmtId="167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" fontId="10" fillId="0" borderId="0" xfId="6" applyNumberFormat="1" applyFont="1"/>
    <xf numFmtId="0" fontId="0" fillId="0" borderId="8" xfId="0" applyBorder="1"/>
    <xf numFmtId="166" fontId="8" fillId="0" borderId="0" xfId="0" applyNumberFormat="1" applyFont="1" applyAlignment="1">
      <alignment horizontal="left"/>
    </xf>
    <xf numFmtId="166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6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60" zoomScaleNormal="60" workbookViewId="0">
      <selection activeCell="B2" sqref="B2"/>
    </sheetView>
  </sheetViews>
  <sheetFormatPr defaultColWidth="9.1796875" defaultRowHeight="18.5" x14ac:dyDescent="0.4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0" customWidth="1"/>
    <col min="15" max="15" width="13.54296875" style="20" customWidth="1"/>
    <col min="16" max="16" width="14.81640625" style="1" customWidth="1"/>
    <col min="17" max="18" width="15.1796875" style="1" customWidth="1"/>
    <col min="19" max="19" width="15.81640625" customWidth="1"/>
    <col min="20" max="20" width="16.1796875" customWidth="1"/>
    <col min="21" max="21" width="14.1796875" bestFit="1" customWidth="1"/>
    <col min="22" max="22" width="9.1796875" customWidth="1"/>
    <col min="23" max="23" width="19.81640625" bestFit="1" customWidth="1"/>
    <col min="25" max="16384" width="9.1796875" style="1"/>
  </cols>
  <sheetData>
    <row r="1" spans="1:18" x14ac:dyDescent="0.45">
      <c r="A1" s="94" t="s">
        <v>120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x14ac:dyDescent="0.45">
      <c r="E2" s="2"/>
      <c r="H2" s="2"/>
      <c r="K2" s="2"/>
      <c r="O2" s="21" t="s">
        <v>102</v>
      </c>
    </row>
    <row r="3" spans="1:18" x14ac:dyDescent="0.45">
      <c r="E3" s="2"/>
      <c r="H3" s="2"/>
      <c r="K3" s="2"/>
      <c r="O3" s="21" t="s">
        <v>106</v>
      </c>
    </row>
    <row r="4" spans="1:18" x14ac:dyDescent="0.45">
      <c r="A4" s="22"/>
      <c r="B4" s="102" t="s">
        <v>94</v>
      </c>
      <c r="C4" s="23" t="s">
        <v>91</v>
      </c>
      <c r="D4" s="24" t="s">
        <v>121</v>
      </c>
      <c r="E4" s="25"/>
      <c r="F4" s="26"/>
      <c r="G4" s="95" t="s">
        <v>118</v>
      </c>
      <c r="H4" s="96"/>
      <c r="I4" s="97"/>
      <c r="J4" s="24" t="s">
        <v>122</v>
      </c>
      <c r="K4" s="25"/>
      <c r="L4" s="26"/>
      <c r="M4" s="27"/>
      <c r="N4" s="28" t="s">
        <v>123</v>
      </c>
      <c r="O4" s="29"/>
      <c r="P4" s="30"/>
      <c r="Q4" s="30"/>
      <c r="R4" s="31" t="s">
        <v>0</v>
      </c>
    </row>
    <row r="5" spans="1:18" x14ac:dyDescent="0.45">
      <c r="A5" s="32" t="s">
        <v>1</v>
      </c>
      <c r="B5" s="103"/>
      <c r="C5" s="10" t="s">
        <v>92</v>
      </c>
      <c r="D5" s="33" t="s">
        <v>93</v>
      </c>
      <c r="E5" s="98" t="s">
        <v>97</v>
      </c>
      <c r="F5" s="99"/>
      <c r="G5" s="33"/>
      <c r="H5" s="98" t="s">
        <v>97</v>
      </c>
      <c r="I5" s="99"/>
      <c r="J5" s="34"/>
      <c r="K5" s="98" t="s">
        <v>97</v>
      </c>
      <c r="L5" s="99"/>
      <c r="M5" s="91" t="s">
        <v>119</v>
      </c>
      <c r="N5" s="92"/>
      <c r="O5" s="93"/>
      <c r="P5" s="91" t="s">
        <v>124</v>
      </c>
      <c r="Q5" s="92"/>
      <c r="R5" s="92"/>
    </row>
    <row r="6" spans="1:18" x14ac:dyDescent="0.45">
      <c r="A6" s="35" t="s">
        <v>2</v>
      </c>
      <c r="B6" s="103"/>
      <c r="C6" s="10" t="s">
        <v>95</v>
      </c>
      <c r="D6" s="36" t="s">
        <v>96</v>
      </c>
      <c r="E6" s="100"/>
      <c r="F6" s="101"/>
      <c r="G6" s="36" t="s">
        <v>96</v>
      </c>
      <c r="H6" s="100"/>
      <c r="I6" s="101"/>
      <c r="J6" s="37" t="s">
        <v>96</v>
      </c>
      <c r="K6" s="100"/>
      <c r="L6" s="101"/>
      <c r="M6" s="37" t="s">
        <v>96</v>
      </c>
      <c r="N6" s="91" t="s">
        <v>97</v>
      </c>
      <c r="O6" s="93"/>
      <c r="P6" s="37" t="s">
        <v>96</v>
      </c>
      <c r="Q6" s="91" t="s">
        <v>97</v>
      </c>
      <c r="R6" s="92"/>
    </row>
    <row r="7" spans="1:18" x14ac:dyDescent="0.45">
      <c r="A7" s="38"/>
      <c r="B7" s="104"/>
      <c r="C7" s="39" t="s">
        <v>98</v>
      </c>
      <c r="D7" s="33"/>
      <c r="E7" s="40" t="s">
        <v>99</v>
      </c>
      <c r="F7" s="41" t="s">
        <v>100</v>
      </c>
      <c r="G7" s="33"/>
      <c r="H7" s="40" t="s">
        <v>99</v>
      </c>
      <c r="I7" s="41" t="s">
        <v>100</v>
      </c>
      <c r="J7" s="42"/>
      <c r="K7" s="40" t="s">
        <v>99</v>
      </c>
      <c r="L7" s="41" t="s">
        <v>101</v>
      </c>
      <c r="M7" s="43"/>
      <c r="N7" s="44" t="s">
        <v>103</v>
      </c>
      <c r="O7" s="45" t="s">
        <v>101</v>
      </c>
      <c r="P7" s="43"/>
      <c r="Q7" s="42" t="s">
        <v>103</v>
      </c>
      <c r="R7" s="46" t="s">
        <v>101</v>
      </c>
    </row>
    <row r="8" spans="1:18" ht="21" x14ac:dyDescent="0.5">
      <c r="A8" s="3"/>
      <c r="B8" s="3" t="s">
        <v>3</v>
      </c>
      <c r="D8" s="48"/>
      <c r="E8" s="12">
        <v>636939</v>
      </c>
      <c r="F8" s="7">
        <v>2277752.0216631084</v>
      </c>
      <c r="G8" s="48"/>
      <c r="H8" s="7">
        <v>855496</v>
      </c>
      <c r="I8" s="7">
        <v>3055372</v>
      </c>
      <c r="J8" s="13"/>
      <c r="K8" s="7">
        <v>695549</v>
      </c>
      <c r="L8" s="7">
        <v>2490294</v>
      </c>
      <c r="M8" s="49"/>
      <c r="N8" s="50">
        <f>ROUND(E8/H8*100-100,2)</f>
        <v>-25.55</v>
      </c>
      <c r="O8" s="50">
        <f>ROUND(F8/I8*100-100,2)</f>
        <v>-25.45</v>
      </c>
      <c r="P8" s="49"/>
      <c r="Q8" s="50">
        <f>ROUND(E8/K8*100-100,2)</f>
        <v>-8.43</v>
      </c>
      <c r="R8" s="50">
        <f>ROUND(F8/L8*100-100,2)</f>
        <v>-8.5299999999999994</v>
      </c>
    </row>
    <row r="9" spans="1:18" ht="21" x14ac:dyDescent="0.5">
      <c r="A9" s="3"/>
      <c r="B9" s="3"/>
      <c r="C9" s="51"/>
      <c r="D9" s="7"/>
      <c r="E9" s="7"/>
      <c r="F9" s="7"/>
      <c r="G9" s="7"/>
      <c r="H9" s="7"/>
      <c r="I9" s="7"/>
      <c r="J9" s="7"/>
      <c r="K9" s="7"/>
      <c r="L9" s="7"/>
      <c r="M9" s="50"/>
      <c r="N9" s="50"/>
      <c r="O9" s="50"/>
      <c r="P9" s="49"/>
      <c r="Q9" s="50"/>
      <c r="R9" s="50"/>
    </row>
    <row r="10" spans="1:18" ht="21" x14ac:dyDescent="0.5">
      <c r="A10" s="10" t="s">
        <v>5</v>
      </c>
      <c r="B10" s="3" t="s">
        <v>6</v>
      </c>
      <c r="C10" s="47"/>
      <c r="D10" s="52"/>
      <c r="E10" s="7">
        <f>SUM(E11,E14:E24)</f>
        <v>113490.3680375987</v>
      </c>
      <c r="F10" s="7">
        <f>SUM(F11,F14:F24)</f>
        <v>405891.44209853845</v>
      </c>
      <c r="G10" s="52"/>
      <c r="H10" s="7">
        <f>SUM(H11,H14:H24)</f>
        <v>174841</v>
      </c>
      <c r="I10" s="7">
        <f>SUM(I11,I14:I24)</f>
        <v>624445</v>
      </c>
      <c r="J10" s="52"/>
      <c r="K10" s="7">
        <f>SUM(K11,K14:K24)</f>
        <v>156451</v>
      </c>
      <c r="L10" s="7">
        <f>SUM(L11,L14:L24)</f>
        <v>560144</v>
      </c>
      <c r="M10" s="49"/>
      <c r="N10" s="50">
        <f t="shared" ref="N10:O16" si="0">ROUND(E10/H10*100-100,2)</f>
        <v>-35.090000000000003</v>
      </c>
      <c r="O10" s="50">
        <f t="shared" si="0"/>
        <v>-35</v>
      </c>
      <c r="P10" s="49"/>
      <c r="Q10" s="50">
        <f t="shared" ref="Q10:R16" si="1">ROUND(E10/K10*100-100,2)</f>
        <v>-27.46</v>
      </c>
      <c r="R10" s="50">
        <f t="shared" si="1"/>
        <v>-27.54</v>
      </c>
    </row>
    <row r="11" spans="1:18" ht="21" x14ac:dyDescent="0.5">
      <c r="A11" s="8"/>
      <c r="B11" s="3" t="s">
        <v>8</v>
      </c>
      <c r="C11" s="10" t="s">
        <v>9</v>
      </c>
      <c r="D11" s="7">
        <f t="shared" ref="D11:F11" si="2">SUM(D12:D13)</f>
        <v>361484.36622520006</v>
      </c>
      <c r="E11" s="7">
        <f t="shared" si="2"/>
        <v>52212.714354301694</v>
      </c>
      <c r="F11" s="7">
        <f t="shared" si="2"/>
        <v>186734.03625999991</v>
      </c>
      <c r="G11" s="7">
        <f t="shared" ref="G11:L11" si="3">SUM(G12:G13)</f>
        <v>614323</v>
      </c>
      <c r="H11" s="7">
        <f t="shared" si="3"/>
        <v>102460</v>
      </c>
      <c r="I11" s="7">
        <f t="shared" si="3"/>
        <v>365907</v>
      </c>
      <c r="J11" s="7">
        <f t="shared" si="3"/>
        <v>531587</v>
      </c>
      <c r="K11" s="7">
        <f t="shared" si="3"/>
        <v>80709</v>
      </c>
      <c r="L11" s="7">
        <f t="shared" si="3"/>
        <v>288963</v>
      </c>
      <c r="M11" s="50">
        <f t="shared" ref="M11:M16" si="4">ROUND(D11/G11*100-100,2)</f>
        <v>-41.16</v>
      </c>
      <c r="N11" s="50">
        <f t="shared" si="0"/>
        <v>-49.04</v>
      </c>
      <c r="O11" s="50">
        <f t="shared" si="0"/>
        <v>-48.97</v>
      </c>
      <c r="P11" s="50">
        <f t="shared" ref="P11:P16" si="5">ROUND(D11/J11*100-100,2)</f>
        <v>-32</v>
      </c>
      <c r="Q11" s="50">
        <f t="shared" si="1"/>
        <v>-35.31</v>
      </c>
      <c r="R11" s="50">
        <f t="shared" si="1"/>
        <v>-35.380000000000003</v>
      </c>
    </row>
    <row r="12" spans="1:18" ht="21" x14ac:dyDescent="0.5">
      <c r="B12" s="3" t="s">
        <v>10</v>
      </c>
      <c r="C12" s="10" t="s">
        <v>9</v>
      </c>
      <c r="D12" s="53">
        <v>72529.619626400003</v>
      </c>
      <c r="E12" s="6">
        <v>19968.594518232298</v>
      </c>
      <c r="F12" s="7">
        <v>71394.843709999928</v>
      </c>
      <c r="G12" s="17">
        <v>186764</v>
      </c>
      <c r="H12" s="6">
        <v>55840</v>
      </c>
      <c r="I12" s="7">
        <v>199446</v>
      </c>
      <c r="J12" s="7">
        <v>100708</v>
      </c>
      <c r="K12" s="7">
        <v>24682</v>
      </c>
      <c r="L12" s="7">
        <v>88368</v>
      </c>
      <c r="M12" s="50">
        <f t="shared" si="4"/>
        <v>-61.17</v>
      </c>
      <c r="N12" s="50">
        <f t="shared" si="0"/>
        <v>-64.239999999999995</v>
      </c>
      <c r="O12" s="50">
        <f t="shared" si="0"/>
        <v>-64.2</v>
      </c>
      <c r="P12" s="50">
        <f t="shared" si="5"/>
        <v>-27.98</v>
      </c>
      <c r="Q12" s="50">
        <f t="shared" si="1"/>
        <v>-19.100000000000001</v>
      </c>
      <c r="R12" s="50">
        <f t="shared" si="1"/>
        <v>-19.21</v>
      </c>
    </row>
    <row r="13" spans="1:18" ht="21" x14ac:dyDescent="0.5">
      <c r="B13" s="3" t="s">
        <v>11</v>
      </c>
      <c r="C13" s="10" t="s">
        <v>9</v>
      </c>
      <c r="D13" s="53">
        <v>288954.74659880006</v>
      </c>
      <c r="E13" s="6">
        <v>32244.119836069396</v>
      </c>
      <c r="F13" s="7">
        <v>115339.19254999999</v>
      </c>
      <c r="G13" s="17">
        <v>427559</v>
      </c>
      <c r="H13" s="6">
        <v>46620</v>
      </c>
      <c r="I13" s="7">
        <v>166461</v>
      </c>
      <c r="J13" s="7">
        <v>430879</v>
      </c>
      <c r="K13" s="7">
        <v>56027</v>
      </c>
      <c r="L13" s="7">
        <v>200595</v>
      </c>
      <c r="M13" s="50">
        <f t="shared" si="4"/>
        <v>-32.42</v>
      </c>
      <c r="N13" s="50">
        <f t="shared" si="0"/>
        <v>-30.84</v>
      </c>
      <c r="O13" s="50">
        <f t="shared" si="0"/>
        <v>-30.71</v>
      </c>
      <c r="P13" s="50">
        <f t="shared" si="5"/>
        <v>-32.94</v>
      </c>
      <c r="Q13" s="50">
        <f t="shared" si="1"/>
        <v>-42.45</v>
      </c>
      <c r="R13" s="50">
        <f t="shared" si="1"/>
        <v>-42.5</v>
      </c>
    </row>
    <row r="14" spans="1:18" ht="21" x14ac:dyDescent="0.5">
      <c r="A14" s="8"/>
      <c r="B14" s="3" t="s">
        <v>12</v>
      </c>
      <c r="C14" s="10" t="s">
        <v>9</v>
      </c>
      <c r="D14" s="6">
        <v>15709.77032</v>
      </c>
      <c r="E14" s="6">
        <v>9883.3368048999982</v>
      </c>
      <c r="F14" s="7">
        <v>35350.271140000012</v>
      </c>
      <c r="G14" s="6">
        <v>16624</v>
      </c>
      <c r="H14" s="6">
        <v>9896</v>
      </c>
      <c r="I14" s="7">
        <v>35353</v>
      </c>
      <c r="J14" s="7">
        <v>16006</v>
      </c>
      <c r="K14" s="7">
        <v>8747</v>
      </c>
      <c r="L14" s="7">
        <v>31315</v>
      </c>
      <c r="M14" s="50">
        <f t="shared" si="4"/>
        <v>-5.5</v>
      </c>
      <c r="N14" s="50">
        <f t="shared" si="0"/>
        <v>-0.13</v>
      </c>
      <c r="O14" s="50">
        <f t="shared" si="0"/>
        <v>-0.01</v>
      </c>
      <c r="P14" s="50">
        <f t="shared" si="5"/>
        <v>-1.85</v>
      </c>
      <c r="Q14" s="50">
        <f t="shared" si="1"/>
        <v>12.99</v>
      </c>
      <c r="R14" s="50">
        <f t="shared" si="1"/>
        <v>12.89</v>
      </c>
    </row>
    <row r="15" spans="1:18" ht="21" x14ac:dyDescent="0.5">
      <c r="A15" s="8"/>
      <c r="B15" s="3" t="s">
        <v>13</v>
      </c>
      <c r="C15" s="10" t="s">
        <v>9</v>
      </c>
      <c r="D15" s="6">
        <v>59507.871838291896</v>
      </c>
      <c r="E15" s="6">
        <v>7529.9889679615053</v>
      </c>
      <c r="F15" s="7">
        <v>26934.891266395396</v>
      </c>
      <c r="G15" s="6">
        <v>87083</v>
      </c>
      <c r="H15" s="6">
        <v>11062</v>
      </c>
      <c r="I15" s="7">
        <v>39510</v>
      </c>
      <c r="J15" s="7">
        <v>57355</v>
      </c>
      <c r="K15" s="7">
        <v>7430</v>
      </c>
      <c r="L15" s="7">
        <v>26604</v>
      </c>
      <c r="M15" s="50">
        <f t="shared" si="4"/>
        <v>-31.67</v>
      </c>
      <c r="N15" s="50">
        <f t="shared" si="0"/>
        <v>-31.93</v>
      </c>
      <c r="O15" s="50">
        <f t="shared" si="0"/>
        <v>-31.83</v>
      </c>
      <c r="P15" s="50">
        <f t="shared" si="5"/>
        <v>3.75</v>
      </c>
      <c r="Q15" s="50">
        <f t="shared" si="1"/>
        <v>1.35</v>
      </c>
      <c r="R15" s="50">
        <f t="shared" si="1"/>
        <v>1.24</v>
      </c>
    </row>
    <row r="16" spans="1:18" ht="21" x14ac:dyDescent="0.5">
      <c r="A16" s="8"/>
      <c r="B16" s="3" t="s">
        <v>14</v>
      </c>
      <c r="C16" s="10" t="s">
        <v>9</v>
      </c>
      <c r="D16" s="6">
        <v>62458.003992899998</v>
      </c>
      <c r="E16" s="6">
        <v>4235.7213671270983</v>
      </c>
      <c r="F16" s="7">
        <v>15151.225297321116</v>
      </c>
      <c r="G16" s="6">
        <v>94066</v>
      </c>
      <c r="H16" s="6">
        <v>6670</v>
      </c>
      <c r="I16" s="7">
        <v>23826</v>
      </c>
      <c r="J16" s="7">
        <v>268072</v>
      </c>
      <c r="K16" s="7">
        <v>17398</v>
      </c>
      <c r="L16" s="7">
        <v>62289</v>
      </c>
      <c r="M16" s="50">
        <f t="shared" si="4"/>
        <v>-33.6</v>
      </c>
      <c r="N16" s="50">
        <f t="shared" si="0"/>
        <v>-36.5</v>
      </c>
      <c r="O16" s="50">
        <f t="shared" si="0"/>
        <v>-36.409999999999997</v>
      </c>
      <c r="P16" s="50">
        <f t="shared" si="5"/>
        <v>-76.7</v>
      </c>
      <c r="Q16" s="50">
        <f t="shared" si="1"/>
        <v>-75.650000000000006</v>
      </c>
      <c r="R16" s="50">
        <f t="shared" si="1"/>
        <v>-75.680000000000007</v>
      </c>
    </row>
    <row r="17" spans="1:18" ht="21" x14ac:dyDescent="0.5">
      <c r="A17" s="8"/>
      <c r="B17" s="3" t="s">
        <v>104</v>
      </c>
      <c r="C17" s="10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</row>
    <row r="18" spans="1:18" ht="21" x14ac:dyDescent="0.5">
      <c r="A18" s="8"/>
      <c r="B18" s="3" t="s">
        <v>15</v>
      </c>
      <c r="C18" s="10" t="s">
        <v>9</v>
      </c>
      <c r="D18" s="6">
        <v>2047.6914999999999</v>
      </c>
      <c r="E18" s="6">
        <v>1907.9707247219003</v>
      </c>
      <c r="F18" s="7">
        <v>6821.3229500000007</v>
      </c>
      <c r="G18" s="6">
        <v>3859</v>
      </c>
      <c r="H18" s="6">
        <v>3775</v>
      </c>
      <c r="I18" s="7">
        <v>13479</v>
      </c>
      <c r="J18" s="7">
        <v>5671</v>
      </c>
      <c r="K18" s="7">
        <v>6278</v>
      </c>
      <c r="L18" s="7">
        <v>22477</v>
      </c>
      <c r="M18" s="50">
        <f t="shared" ref="M18:O18" si="6">ROUND(D18/G18*100-100,2)</f>
        <v>-46.94</v>
      </c>
      <c r="N18" s="50">
        <f t="shared" si="6"/>
        <v>-49.46</v>
      </c>
      <c r="O18" s="50">
        <f t="shared" si="6"/>
        <v>-49.39</v>
      </c>
      <c r="P18" s="50">
        <f>ROUND(D18/J18*100-100,2)</f>
        <v>-63.89</v>
      </c>
      <c r="Q18" s="50">
        <f>ROUND(E18/K18*100-100,2)</f>
        <v>-69.61</v>
      </c>
      <c r="R18" s="50">
        <f>ROUND(F18/L18*100-100,2)</f>
        <v>-69.650000000000006</v>
      </c>
    </row>
    <row r="19" spans="1:18" ht="21" x14ac:dyDescent="0.5">
      <c r="A19" s="8"/>
      <c r="B19" s="3" t="s">
        <v>16</v>
      </c>
      <c r="C19" s="10" t="s">
        <v>9</v>
      </c>
      <c r="D19" s="6">
        <v>0</v>
      </c>
      <c r="E19" s="6">
        <v>0</v>
      </c>
      <c r="F19" s="7">
        <v>0</v>
      </c>
      <c r="G19" s="6">
        <v>0</v>
      </c>
      <c r="H19" s="6">
        <v>0</v>
      </c>
      <c r="I19" s="7">
        <v>0</v>
      </c>
      <c r="J19" s="7">
        <v>0</v>
      </c>
      <c r="K19" s="7">
        <v>0</v>
      </c>
      <c r="L19" s="7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</row>
    <row r="20" spans="1:18" ht="21" x14ac:dyDescent="0.5">
      <c r="A20" s="8"/>
      <c r="B20" s="3" t="s">
        <v>17</v>
      </c>
      <c r="C20" s="10" t="s">
        <v>9</v>
      </c>
      <c r="D20" s="6">
        <v>2612.7967180999995</v>
      </c>
      <c r="E20" s="6">
        <v>2030.608681963196</v>
      </c>
      <c r="F20" s="7">
        <v>7261.3829299999752</v>
      </c>
      <c r="G20" s="6">
        <v>2754</v>
      </c>
      <c r="H20" s="6">
        <v>2374</v>
      </c>
      <c r="I20" s="7">
        <v>8479</v>
      </c>
      <c r="J20" s="7">
        <v>1884</v>
      </c>
      <c r="K20" s="7">
        <v>1630</v>
      </c>
      <c r="L20" s="7">
        <v>5838</v>
      </c>
      <c r="M20" s="50">
        <f t="shared" ref="M20:O21" si="7">ROUND(D20/G20*100-100,2)</f>
        <v>-5.13</v>
      </c>
      <c r="N20" s="50">
        <f t="shared" si="7"/>
        <v>-14.46</v>
      </c>
      <c r="O20" s="50">
        <f t="shared" si="7"/>
        <v>-14.36</v>
      </c>
      <c r="P20" s="50">
        <f t="shared" ref="P20:R21" si="8">ROUND(D20/J20*100-100,2)</f>
        <v>38.68</v>
      </c>
      <c r="Q20" s="50">
        <f t="shared" si="8"/>
        <v>24.58</v>
      </c>
      <c r="R20" s="50">
        <f t="shared" si="8"/>
        <v>24.38</v>
      </c>
    </row>
    <row r="21" spans="1:18" ht="21" x14ac:dyDescent="0.5">
      <c r="A21" s="8"/>
      <c r="B21" s="3" t="s">
        <v>18</v>
      </c>
      <c r="C21" s="10" t="s">
        <v>9</v>
      </c>
      <c r="D21" s="54">
        <v>28996.439728500001</v>
      </c>
      <c r="E21" s="6">
        <v>7257.2894788056992</v>
      </c>
      <c r="F21" s="7">
        <v>25951.399910000011</v>
      </c>
      <c r="G21" s="54">
        <v>19341</v>
      </c>
      <c r="H21" s="6">
        <v>5696</v>
      </c>
      <c r="I21" s="7">
        <v>20345</v>
      </c>
      <c r="J21" s="7">
        <v>18992</v>
      </c>
      <c r="K21" s="7">
        <v>5150</v>
      </c>
      <c r="L21" s="7">
        <v>18439</v>
      </c>
      <c r="M21" s="50">
        <f t="shared" si="7"/>
        <v>49.92</v>
      </c>
      <c r="N21" s="50">
        <f t="shared" si="7"/>
        <v>27.41</v>
      </c>
      <c r="O21" s="50">
        <f t="shared" si="7"/>
        <v>27.56</v>
      </c>
      <c r="P21" s="50">
        <f t="shared" si="8"/>
        <v>52.68</v>
      </c>
      <c r="Q21" s="50">
        <f t="shared" si="8"/>
        <v>40.92</v>
      </c>
      <c r="R21" s="50">
        <f t="shared" si="8"/>
        <v>40.74</v>
      </c>
    </row>
    <row r="22" spans="1:18" ht="21" x14ac:dyDescent="0.5">
      <c r="A22" s="8"/>
      <c r="B22" s="3" t="s">
        <v>19</v>
      </c>
      <c r="C22" s="10" t="s">
        <v>9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7">
        <v>0</v>
      </c>
      <c r="J22" s="7">
        <v>180</v>
      </c>
      <c r="K22" s="7">
        <v>25</v>
      </c>
      <c r="L22" s="7">
        <v>90</v>
      </c>
      <c r="M22" s="50">
        <v>0</v>
      </c>
      <c r="N22" s="50">
        <v>0</v>
      </c>
      <c r="O22" s="50">
        <v>0</v>
      </c>
      <c r="P22" s="50">
        <f t="shared" ref="P22" si="9">ROUND(D22/J22*100-100,2)</f>
        <v>-100</v>
      </c>
      <c r="Q22" s="50">
        <f t="shared" ref="Q22" si="10">ROUND(E22/K22*100-100,2)</f>
        <v>-100</v>
      </c>
      <c r="R22" s="50">
        <f t="shared" ref="R22" si="11">ROUND(F22/L22*100-100,2)</f>
        <v>-100</v>
      </c>
    </row>
    <row r="23" spans="1:18" ht="21" x14ac:dyDescent="0.5">
      <c r="A23" s="8"/>
      <c r="B23" s="3" t="s">
        <v>20</v>
      </c>
      <c r="C23" s="10" t="s">
        <v>9</v>
      </c>
      <c r="D23" s="6">
        <v>12430.564669523808</v>
      </c>
      <c r="E23" s="6">
        <v>15071.856181872099</v>
      </c>
      <c r="F23" s="7">
        <v>53909.785034822024</v>
      </c>
      <c r="G23" s="6">
        <v>11850</v>
      </c>
      <c r="H23" s="6">
        <v>14407</v>
      </c>
      <c r="I23" s="7">
        <v>51469</v>
      </c>
      <c r="J23" s="7">
        <v>9748</v>
      </c>
      <c r="K23" s="7">
        <v>12331</v>
      </c>
      <c r="L23" s="7">
        <v>44148</v>
      </c>
      <c r="M23" s="50">
        <f>ROUND(D23/G23*100-100,2)</f>
        <v>4.9000000000000004</v>
      </c>
      <c r="N23" s="50">
        <f>ROUND(E23/H23*100-100,2)</f>
        <v>4.6100000000000003</v>
      </c>
      <c r="O23" s="50">
        <f>ROUND(F23/I23*100-100,2)</f>
        <v>4.74</v>
      </c>
      <c r="P23" s="50">
        <f>ROUND(D23/J23*100-100,2)</f>
        <v>27.52</v>
      </c>
      <c r="Q23" s="50">
        <f>ROUND(E23/K23*100-100,2)</f>
        <v>22.23</v>
      </c>
      <c r="R23" s="50">
        <f>ROUND(F23/L23*100-100,2)</f>
        <v>22.11</v>
      </c>
    </row>
    <row r="24" spans="1:18" ht="21" x14ac:dyDescent="0.5">
      <c r="A24" s="8"/>
      <c r="B24" s="3" t="s">
        <v>21</v>
      </c>
      <c r="C24" s="10" t="s">
        <v>7</v>
      </c>
      <c r="D24" s="49"/>
      <c r="E24" s="6">
        <v>13360.881475945502</v>
      </c>
      <c r="F24" s="7">
        <v>47777.127310000003</v>
      </c>
      <c r="G24" s="49"/>
      <c r="H24" s="6">
        <v>18501</v>
      </c>
      <c r="I24" s="7">
        <v>66077</v>
      </c>
      <c r="J24" s="49"/>
      <c r="K24" s="7">
        <v>16753</v>
      </c>
      <c r="L24" s="7">
        <v>59981</v>
      </c>
      <c r="M24" s="49"/>
      <c r="N24" s="50">
        <f>ROUND(E24/H24*100-100,2)</f>
        <v>-27.78</v>
      </c>
      <c r="O24" s="50">
        <f>ROUND(F24/I24*100-100,2)</f>
        <v>-27.69</v>
      </c>
      <c r="P24" s="49" t="s">
        <v>4</v>
      </c>
      <c r="Q24" s="50">
        <f>ROUND(E24/K24*100-100,2)</f>
        <v>-20.25</v>
      </c>
      <c r="R24" s="50">
        <f>ROUND(F24/L24*100-100,2)</f>
        <v>-20.350000000000001</v>
      </c>
    </row>
    <row r="25" spans="1:18" ht="21" x14ac:dyDescent="0.5">
      <c r="A25" s="8"/>
      <c r="B25" s="3"/>
      <c r="C25" s="10"/>
      <c r="D25" s="7"/>
      <c r="E25" s="7"/>
      <c r="F25" s="7"/>
      <c r="G25" s="7"/>
      <c r="H25" s="7"/>
      <c r="I25" s="7"/>
      <c r="J25" s="49"/>
      <c r="K25" s="7"/>
      <c r="L25" s="7"/>
      <c r="M25" s="50"/>
      <c r="N25" s="50"/>
      <c r="O25" s="50"/>
      <c r="P25" s="50"/>
      <c r="Q25" s="50"/>
      <c r="R25" s="50"/>
    </row>
    <row r="26" spans="1:18" ht="21" x14ac:dyDescent="0.5">
      <c r="A26" s="10" t="s">
        <v>22</v>
      </c>
      <c r="B26" s="3" t="s">
        <v>23</v>
      </c>
      <c r="C26" s="10"/>
      <c r="D26" s="52"/>
      <c r="E26" s="7">
        <f t="shared" ref="E26:L26" si="12">SUM(E27:E39)</f>
        <v>366653.84968236845</v>
      </c>
      <c r="F26" s="7">
        <f t="shared" si="12"/>
        <v>1311207.6468399989</v>
      </c>
      <c r="G26" s="52"/>
      <c r="H26" s="7">
        <f t="shared" si="12"/>
        <v>486804</v>
      </c>
      <c r="I26" s="7">
        <f t="shared" si="12"/>
        <v>1738805</v>
      </c>
      <c r="J26" s="52"/>
      <c r="K26" s="7">
        <f t="shared" si="12"/>
        <v>394731</v>
      </c>
      <c r="L26" s="7">
        <f t="shared" si="12"/>
        <v>1413265</v>
      </c>
      <c r="M26" s="49"/>
      <c r="N26" s="50">
        <f>ROUND(E26/H26*100-100,2)</f>
        <v>-24.68</v>
      </c>
      <c r="O26" s="50">
        <f>ROUND(F26/I26*100-100,2)</f>
        <v>-24.59</v>
      </c>
      <c r="P26" s="49"/>
      <c r="Q26" s="50">
        <f>ROUND(E26/K26*100-100,2)</f>
        <v>-7.11</v>
      </c>
      <c r="R26" s="50">
        <f>ROUND(F26/L26*100-100,2)</f>
        <v>-7.22</v>
      </c>
    </row>
    <row r="27" spans="1:18" ht="21" x14ac:dyDescent="0.5">
      <c r="A27" s="8"/>
      <c r="B27" s="3" t="s">
        <v>24</v>
      </c>
      <c r="C27" s="10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101</v>
      </c>
      <c r="K27" s="7">
        <v>71</v>
      </c>
      <c r="L27" s="7">
        <v>255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</row>
    <row r="28" spans="1:18" ht="21" x14ac:dyDescent="0.5">
      <c r="A28" s="8"/>
      <c r="B28" s="3" t="s">
        <v>25</v>
      </c>
      <c r="C28" s="10" t="s">
        <v>9</v>
      </c>
      <c r="D28" s="6">
        <v>30889.791029999997</v>
      </c>
      <c r="E28" s="6">
        <v>20649.8157454877</v>
      </c>
      <c r="F28" s="7">
        <v>73840.529479999983</v>
      </c>
      <c r="G28" s="6">
        <v>30428</v>
      </c>
      <c r="H28" s="6">
        <v>20574</v>
      </c>
      <c r="I28" s="7">
        <v>73483</v>
      </c>
      <c r="J28" s="7">
        <v>19674</v>
      </c>
      <c r="K28" s="7">
        <v>14363</v>
      </c>
      <c r="L28" s="7">
        <v>51424</v>
      </c>
      <c r="M28" s="50">
        <f t="shared" ref="M28:M37" si="13">ROUND(D28/G28*100-100,2)</f>
        <v>1.52</v>
      </c>
      <c r="N28" s="50">
        <f t="shared" ref="N28:N37" si="14">ROUND(E28/H28*100-100,2)</f>
        <v>0.37</v>
      </c>
      <c r="O28" s="50">
        <f t="shared" ref="O28:O37" si="15">ROUND(F28/I28*100-100,2)</f>
        <v>0.49</v>
      </c>
      <c r="P28" s="50">
        <f t="shared" ref="P28:R29" si="16">ROUND(D28/J28*100-100,2)</f>
        <v>57.01</v>
      </c>
      <c r="Q28" s="50">
        <f t="shared" si="16"/>
        <v>43.77</v>
      </c>
      <c r="R28" s="50">
        <f t="shared" si="16"/>
        <v>43.59</v>
      </c>
    </row>
    <row r="29" spans="1:18" ht="21" x14ac:dyDescent="0.5">
      <c r="A29" s="8"/>
      <c r="B29" s="3" t="s">
        <v>111</v>
      </c>
      <c r="C29" s="10" t="s">
        <v>9</v>
      </c>
      <c r="D29" s="6">
        <v>25879.427683799986</v>
      </c>
      <c r="E29" s="6">
        <v>37056.6262753013</v>
      </c>
      <c r="F29" s="7">
        <v>132526.01198000004</v>
      </c>
      <c r="G29" s="6">
        <v>32010</v>
      </c>
      <c r="H29" s="6">
        <v>46219</v>
      </c>
      <c r="I29" s="7">
        <v>165097</v>
      </c>
      <c r="J29" s="7">
        <v>28135</v>
      </c>
      <c r="K29" s="7">
        <v>41548</v>
      </c>
      <c r="L29" s="7">
        <v>148757</v>
      </c>
      <c r="M29" s="50">
        <f t="shared" si="13"/>
        <v>-19.149999999999999</v>
      </c>
      <c r="N29" s="50">
        <f t="shared" si="14"/>
        <v>-19.82</v>
      </c>
      <c r="O29" s="50">
        <f t="shared" si="15"/>
        <v>-19.73</v>
      </c>
      <c r="P29" s="50">
        <f t="shared" si="16"/>
        <v>-8.02</v>
      </c>
      <c r="Q29" s="50">
        <f t="shared" si="16"/>
        <v>-10.81</v>
      </c>
      <c r="R29" s="50">
        <f t="shared" si="16"/>
        <v>-10.91</v>
      </c>
    </row>
    <row r="30" spans="1:18" ht="21" x14ac:dyDescent="0.5">
      <c r="A30" s="8"/>
      <c r="B30" s="3" t="s">
        <v>27</v>
      </c>
      <c r="C30" s="10" t="s">
        <v>9</v>
      </c>
      <c r="D30" s="7">
        <v>8</v>
      </c>
      <c r="E30" s="7">
        <v>9</v>
      </c>
      <c r="F30" s="7">
        <v>2.1918699999999998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0">
        <v>100</v>
      </c>
      <c r="N30" s="50">
        <v>100</v>
      </c>
      <c r="O30" s="50">
        <v>100</v>
      </c>
      <c r="P30" s="50">
        <v>100</v>
      </c>
      <c r="Q30" s="50">
        <v>100</v>
      </c>
      <c r="R30" s="50">
        <v>100</v>
      </c>
    </row>
    <row r="31" spans="1:18" ht="21" x14ac:dyDescent="0.5">
      <c r="A31" s="8"/>
      <c r="B31" s="3" t="s">
        <v>28</v>
      </c>
      <c r="C31" s="10" t="s">
        <v>9</v>
      </c>
      <c r="D31" s="7">
        <v>639.21517599999981</v>
      </c>
      <c r="E31" s="7">
        <v>649.33745980740002</v>
      </c>
      <c r="F31" s="7">
        <v>2322.0827999999997</v>
      </c>
      <c r="G31" s="7">
        <v>1470</v>
      </c>
      <c r="H31" s="7">
        <v>844</v>
      </c>
      <c r="I31" s="7">
        <v>3013</v>
      </c>
      <c r="J31" s="7">
        <v>934</v>
      </c>
      <c r="K31" s="7">
        <v>774</v>
      </c>
      <c r="L31" s="7">
        <v>2772</v>
      </c>
      <c r="M31" s="50">
        <f t="shared" si="13"/>
        <v>-56.52</v>
      </c>
      <c r="N31" s="50">
        <f t="shared" si="14"/>
        <v>-23.06</v>
      </c>
      <c r="O31" s="50">
        <f t="shared" si="15"/>
        <v>-22.93</v>
      </c>
      <c r="P31" s="50">
        <f t="shared" ref="P31:R37" si="17">ROUND(D31/J31*100-100,2)</f>
        <v>-31.56</v>
      </c>
      <c r="Q31" s="50">
        <f t="shared" si="17"/>
        <v>-16.11</v>
      </c>
      <c r="R31" s="50">
        <f t="shared" si="17"/>
        <v>-16.23</v>
      </c>
    </row>
    <row r="32" spans="1:18" ht="21" x14ac:dyDescent="0.5">
      <c r="A32" s="8"/>
      <c r="B32" s="3" t="s">
        <v>29</v>
      </c>
      <c r="C32" s="10" t="s">
        <v>30</v>
      </c>
      <c r="D32" s="54">
        <v>19061.123326600002</v>
      </c>
      <c r="E32" s="6">
        <v>87363.057701140235</v>
      </c>
      <c r="F32" s="7">
        <v>312459.17488999991</v>
      </c>
      <c r="G32" s="54">
        <v>21947</v>
      </c>
      <c r="H32" s="6">
        <v>119897</v>
      </c>
      <c r="I32" s="7">
        <v>428263</v>
      </c>
      <c r="J32" s="7">
        <v>20258</v>
      </c>
      <c r="K32" s="7">
        <v>102083</v>
      </c>
      <c r="L32" s="7">
        <v>365489</v>
      </c>
      <c r="M32" s="50">
        <f>ROUND(D32/G32*100-100,2)</f>
        <v>-13.15</v>
      </c>
      <c r="N32" s="50">
        <f t="shared" si="14"/>
        <v>-27.13</v>
      </c>
      <c r="O32" s="50">
        <f t="shared" si="15"/>
        <v>-27.04</v>
      </c>
      <c r="P32" s="50">
        <f t="shared" si="17"/>
        <v>-5.91</v>
      </c>
      <c r="Q32" s="50">
        <f t="shared" si="17"/>
        <v>-14.42</v>
      </c>
      <c r="R32" s="50">
        <f t="shared" si="17"/>
        <v>-14.51</v>
      </c>
    </row>
    <row r="33" spans="1:18" ht="21" x14ac:dyDescent="0.5">
      <c r="A33" s="8"/>
      <c r="B33" s="3" t="s">
        <v>31</v>
      </c>
      <c r="C33" s="10" t="s">
        <v>9</v>
      </c>
      <c r="D33" s="6">
        <v>36638.479094799986</v>
      </c>
      <c r="E33" s="6">
        <v>61767.006947393878</v>
      </c>
      <c r="F33" s="7">
        <v>220885.26711999992</v>
      </c>
      <c r="G33" s="6">
        <v>51747</v>
      </c>
      <c r="H33" s="6">
        <v>86381</v>
      </c>
      <c r="I33" s="7">
        <v>308545</v>
      </c>
      <c r="J33" s="7">
        <v>41275</v>
      </c>
      <c r="K33" s="7">
        <v>69717</v>
      </c>
      <c r="L33" s="7">
        <v>249609</v>
      </c>
      <c r="M33" s="50">
        <f t="shared" si="13"/>
        <v>-29.2</v>
      </c>
      <c r="N33" s="50">
        <f t="shared" si="14"/>
        <v>-28.49</v>
      </c>
      <c r="O33" s="50">
        <f t="shared" si="15"/>
        <v>-28.41</v>
      </c>
      <c r="P33" s="50">
        <f t="shared" si="17"/>
        <v>-11.23</v>
      </c>
      <c r="Q33" s="50">
        <f t="shared" si="17"/>
        <v>-11.4</v>
      </c>
      <c r="R33" s="50">
        <f t="shared" si="17"/>
        <v>-11.51</v>
      </c>
    </row>
    <row r="34" spans="1:18" ht="21" x14ac:dyDescent="0.5">
      <c r="A34" s="8"/>
      <c r="B34" s="3" t="s">
        <v>32</v>
      </c>
      <c r="C34" s="10" t="s">
        <v>9</v>
      </c>
      <c r="D34" s="6">
        <v>16082.383666400003</v>
      </c>
      <c r="E34" s="6">
        <v>22767.793880984802</v>
      </c>
      <c r="F34" s="7">
        <v>81422.206629999797</v>
      </c>
      <c r="G34" s="6">
        <v>23661</v>
      </c>
      <c r="H34" s="6">
        <v>32569</v>
      </c>
      <c r="I34" s="7">
        <v>116335</v>
      </c>
      <c r="J34" s="7">
        <v>20525</v>
      </c>
      <c r="K34" s="7">
        <v>27195</v>
      </c>
      <c r="L34" s="7">
        <v>97365</v>
      </c>
      <c r="M34" s="50">
        <f t="shared" si="13"/>
        <v>-32.03</v>
      </c>
      <c r="N34" s="50">
        <f t="shared" si="14"/>
        <v>-30.09</v>
      </c>
      <c r="O34" s="50">
        <f t="shared" si="15"/>
        <v>-30.01</v>
      </c>
      <c r="P34" s="50">
        <f t="shared" si="17"/>
        <v>-21.64</v>
      </c>
      <c r="Q34" s="50">
        <f t="shared" si="17"/>
        <v>-16.28</v>
      </c>
      <c r="R34" s="50">
        <f t="shared" si="17"/>
        <v>-16.37</v>
      </c>
    </row>
    <row r="35" spans="1:18" ht="21" x14ac:dyDescent="0.5">
      <c r="A35" s="8"/>
      <c r="B35" s="3" t="s">
        <v>33</v>
      </c>
      <c r="C35" s="10" t="s">
        <v>9</v>
      </c>
      <c r="D35" s="6">
        <v>2469.0005088999997</v>
      </c>
      <c r="E35" s="6">
        <v>2512.4024803882003</v>
      </c>
      <c r="F35" s="7">
        <v>8984.1811799999996</v>
      </c>
      <c r="G35" s="6">
        <v>4133</v>
      </c>
      <c r="H35" s="6">
        <v>3835</v>
      </c>
      <c r="I35" s="7">
        <v>13696</v>
      </c>
      <c r="J35" s="7">
        <v>2333</v>
      </c>
      <c r="K35" s="7">
        <v>2190</v>
      </c>
      <c r="L35" s="7">
        <v>7842</v>
      </c>
      <c r="M35" s="50">
        <f t="shared" si="13"/>
        <v>-40.26</v>
      </c>
      <c r="N35" s="50">
        <f t="shared" si="14"/>
        <v>-34.49</v>
      </c>
      <c r="O35" s="50">
        <f t="shared" si="15"/>
        <v>-34.4</v>
      </c>
      <c r="P35" s="50">
        <f t="shared" si="17"/>
        <v>5.83</v>
      </c>
      <c r="Q35" s="50">
        <f t="shared" si="17"/>
        <v>14.72</v>
      </c>
      <c r="R35" s="50">
        <f t="shared" si="17"/>
        <v>14.56</v>
      </c>
    </row>
    <row r="36" spans="1:18" ht="21" x14ac:dyDescent="0.5">
      <c r="A36" s="8"/>
      <c r="B36" s="3" t="s">
        <v>34</v>
      </c>
      <c r="C36" s="10" t="s">
        <v>30</v>
      </c>
      <c r="D36" s="6">
        <v>6711</v>
      </c>
      <c r="E36" s="6">
        <v>91520.135783121485</v>
      </c>
      <c r="F36" s="7">
        <v>327284.6229199993</v>
      </c>
      <c r="G36" s="6">
        <v>8564</v>
      </c>
      <c r="H36" s="6">
        <v>121818</v>
      </c>
      <c r="I36" s="7">
        <v>435100</v>
      </c>
      <c r="J36" s="7">
        <v>6478</v>
      </c>
      <c r="K36" s="7">
        <v>91928</v>
      </c>
      <c r="L36" s="7">
        <v>329131</v>
      </c>
      <c r="M36" s="50">
        <f t="shared" si="13"/>
        <v>-21.64</v>
      </c>
      <c r="N36" s="50">
        <f t="shared" si="14"/>
        <v>-24.87</v>
      </c>
      <c r="O36" s="50">
        <f t="shared" si="15"/>
        <v>-24.78</v>
      </c>
      <c r="P36" s="50">
        <f t="shared" si="17"/>
        <v>3.6</v>
      </c>
      <c r="Q36" s="50">
        <f t="shared" si="17"/>
        <v>-0.44</v>
      </c>
      <c r="R36" s="50">
        <f t="shared" si="17"/>
        <v>-0.56000000000000005</v>
      </c>
    </row>
    <row r="37" spans="1:18" ht="21" x14ac:dyDescent="0.5">
      <c r="A37" s="8"/>
      <c r="B37" s="3" t="s">
        <v>35</v>
      </c>
      <c r="C37" s="10" t="s">
        <v>9</v>
      </c>
      <c r="D37" s="6">
        <v>5429.2890028000002</v>
      </c>
      <c r="E37" s="6">
        <v>6965.4409384537003</v>
      </c>
      <c r="F37" s="7">
        <v>24909.129279999986</v>
      </c>
      <c r="G37" s="6">
        <v>7009</v>
      </c>
      <c r="H37" s="6">
        <v>9532</v>
      </c>
      <c r="I37" s="7">
        <v>34048</v>
      </c>
      <c r="J37" s="7">
        <v>7330</v>
      </c>
      <c r="K37" s="7">
        <v>9504</v>
      </c>
      <c r="L37" s="7">
        <v>34027</v>
      </c>
      <c r="M37" s="50">
        <f t="shared" si="13"/>
        <v>-22.54</v>
      </c>
      <c r="N37" s="50">
        <f t="shared" si="14"/>
        <v>-26.93</v>
      </c>
      <c r="O37" s="50">
        <f t="shared" si="15"/>
        <v>-26.84</v>
      </c>
      <c r="P37" s="50">
        <f t="shared" si="17"/>
        <v>-25.93</v>
      </c>
      <c r="Q37" s="50">
        <f t="shared" si="17"/>
        <v>-26.71</v>
      </c>
      <c r="R37" s="50">
        <f t="shared" si="17"/>
        <v>-26.8</v>
      </c>
    </row>
    <row r="38" spans="1:18" ht="21" x14ac:dyDescent="0.5">
      <c r="A38" s="8"/>
      <c r="B38" s="3" t="s">
        <v>105</v>
      </c>
      <c r="C38" s="10" t="s">
        <v>37</v>
      </c>
      <c r="D38" s="49"/>
      <c r="E38" s="6">
        <v>16648.947574453112</v>
      </c>
      <c r="F38" s="7">
        <v>59541.080430000038</v>
      </c>
      <c r="G38" s="49"/>
      <c r="H38" s="6">
        <v>22674</v>
      </c>
      <c r="I38" s="7">
        <v>80989</v>
      </c>
      <c r="J38" s="49"/>
      <c r="K38" s="7">
        <v>17588</v>
      </c>
      <c r="L38" s="7">
        <v>62971</v>
      </c>
      <c r="M38" s="49"/>
      <c r="N38" s="50">
        <f>ROUND(E38/H38*100-100,2)</f>
        <v>-26.57</v>
      </c>
      <c r="O38" s="50">
        <f>ROUND(F38/I38*100-100,2)</f>
        <v>-26.48</v>
      </c>
      <c r="P38" s="49" t="s">
        <v>4</v>
      </c>
      <c r="Q38" s="50">
        <f>ROUND(E38/K38*100-100,2)</f>
        <v>-5.34</v>
      </c>
      <c r="R38" s="50">
        <f>ROUND(F38/L38*100-100,2)</f>
        <v>-5.45</v>
      </c>
    </row>
    <row r="39" spans="1:18" ht="21" x14ac:dyDescent="0.5">
      <c r="A39" s="8"/>
      <c r="B39" s="3" t="s">
        <v>38</v>
      </c>
      <c r="C39" s="10" t="s">
        <v>37</v>
      </c>
      <c r="D39" s="49"/>
      <c r="E39" s="6">
        <v>18744.284895836601</v>
      </c>
      <c r="F39" s="7">
        <v>67031.168260000006</v>
      </c>
      <c r="G39" s="49"/>
      <c r="H39" s="6">
        <v>22461</v>
      </c>
      <c r="I39" s="7">
        <v>80236</v>
      </c>
      <c r="J39" s="49"/>
      <c r="K39" s="7">
        <v>17770</v>
      </c>
      <c r="L39" s="7">
        <v>63623</v>
      </c>
      <c r="M39" s="49"/>
      <c r="N39" s="50">
        <f>ROUND(E39/H39*100-100,2)</f>
        <v>-16.55</v>
      </c>
      <c r="O39" s="50">
        <f>ROUND(F39/I39*100-100,2)</f>
        <v>-16.46</v>
      </c>
      <c r="P39" s="49" t="s">
        <v>4</v>
      </c>
      <c r="Q39" s="50">
        <f>ROUND(E39/K39*100-100,2)</f>
        <v>5.48</v>
      </c>
      <c r="R39" s="50">
        <f>ROUND(F39/L39*100-100,2)</f>
        <v>5.36</v>
      </c>
    </row>
    <row r="40" spans="1:18" ht="21" x14ac:dyDescent="0.5">
      <c r="A40" s="8"/>
      <c r="B40" s="3"/>
      <c r="C40" s="10"/>
      <c r="D40" s="13"/>
      <c r="E40" s="7"/>
      <c r="F40" s="7"/>
      <c r="G40" s="13"/>
      <c r="H40" s="7"/>
      <c r="I40" s="7"/>
      <c r="J40" s="13"/>
      <c r="K40" s="7"/>
      <c r="L40" s="7"/>
      <c r="M40" s="50"/>
      <c r="N40" s="50"/>
      <c r="O40" s="50"/>
      <c r="P40" s="50"/>
      <c r="Q40" s="50"/>
      <c r="R40" s="50"/>
    </row>
    <row r="41" spans="1:18" ht="21" x14ac:dyDescent="0.5">
      <c r="A41" s="10" t="s">
        <v>39</v>
      </c>
      <c r="B41" s="3" t="s">
        <v>40</v>
      </c>
      <c r="C41" s="10"/>
      <c r="D41" s="49"/>
      <c r="E41" s="7">
        <f t="shared" ref="E41:L41" si="18">SUM(E42:E45)</f>
        <v>12483.3821989098</v>
      </c>
      <c r="F41" s="7">
        <f t="shared" si="18"/>
        <v>44601.926960000012</v>
      </c>
      <c r="G41" s="49"/>
      <c r="H41" s="7">
        <f t="shared" si="18"/>
        <v>20882</v>
      </c>
      <c r="I41" s="7">
        <f t="shared" si="18"/>
        <v>74412</v>
      </c>
      <c r="J41" s="49"/>
      <c r="K41" s="7">
        <f t="shared" si="18"/>
        <v>5340</v>
      </c>
      <c r="L41" s="7">
        <f t="shared" si="18"/>
        <v>19118</v>
      </c>
      <c r="M41" s="49"/>
      <c r="N41" s="50">
        <f t="shared" ref="N41:O41" si="19">ROUND(E41/H41*100-100,2)</f>
        <v>-40.22</v>
      </c>
      <c r="O41" s="50">
        <f t="shared" si="19"/>
        <v>-40.06</v>
      </c>
      <c r="P41" s="49"/>
      <c r="Q41" s="50">
        <f>ROUND(E41/K41*100-100,2)</f>
        <v>133.77000000000001</v>
      </c>
      <c r="R41" s="50">
        <f t="shared" ref="Q41:R43" si="20">ROUND(F41/L41*100-100,2)</f>
        <v>133.30000000000001</v>
      </c>
    </row>
    <row r="42" spans="1:18" ht="21" x14ac:dyDescent="0.5">
      <c r="A42" s="8"/>
      <c r="B42" s="3" t="s">
        <v>41</v>
      </c>
      <c r="C42" s="10" t="s">
        <v>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7">
        <v>0</v>
      </c>
      <c r="J42" s="7">
        <v>0</v>
      </c>
      <c r="K42" s="7">
        <v>0</v>
      </c>
      <c r="L42" s="7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</row>
    <row r="43" spans="1:18" ht="21" x14ac:dyDescent="0.5">
      <c r="A43" s="8"/>
      <c r="B43" s="3" t="s">
        <v>42</v>
      </c>
      <c r="C43" s="10" t="s">
        <v>9</v>
      </c>
      <c r="D43" s="54">
        <v>119880.09022</v>
      </c>
      <c r="E43" s="6">
        <v>12483.3821989098</v>
      </c>
      <c r="F43" s="7">
        <v>44601.926960000012</v>
      </c>
      <c r="G43" s="54">
        <v>184682</v>
      </c>
      <c r="H43" s="6">
        <v>18822</v>
      </c>
      <c r="I43" s="7">
        <v>67060</v>
      </c>
      <c r="J43" s="7">
        <v>39865</v>
      </c>
      <c r="K43" s="7">
        <v>5340</v>
      </c>
      <c r="L43" s="7">
        <v>19118</v>
      </c>
      <c r="M43" s="50">
        <f>ROUND(D43/G43*100-100,2)</f>
        <v>-35.090000000000003</v>
      </c>
      <c r="N43" s="50">
        <f t="shared" ref="N43" si="21">ROUND(E43/H43*100-100,2)</f>
        <v>-33.68</v>
      </c>
      <c r="O43" s="50">
        <f t="shared" ref="O43" si="22">ROUND(F43/I43*100-100,2)</f>
        <v>-33.49</v>
      </c>
      <c r="P43" s="50">
        <f>ROUND(D43/J43*100-100,2)</f>
        <v>200.72</v>
      </c>
      <c r="Q43" s="50">
        <f t="shared" si="20"/>
        <v>133.77000000000001</v>
      </c>
      <c r="R43" s="50">
        <f t="shared" si="20"/>
        <v>133.30000000000001</v>
      </c>
    </row>
    <row r="44" spans="1:18" ht="21" x14ac:dyDescent="0.5">
      <c r="A44" s="8"/>
      <c r="B44" s="3" t="s">
        <v>43</v>
      </c>
      <c r="C44" s="10" t="s">
        <v>9</v>
      </c>
      <c r="D44" s="6">
        <v>0</v>
      </c>
      <c r="E44" s="6">
        <v>0</v>
      </c>
      <c r="F44" s="7">
        <v>0</v>
      </c>
      <c r="G44" s="6">
        <v>13534</v>
      </c>
      <c r="H44" s="6">
        <v>2060</v>
      </c>
      <c r="I44" s="7">
        <v>7352</v>
      </c>
      <c r="J44" s="7">
        <v>0</v>
      </c>
      <c r="K44" s="7">
        <v>0</v>
      </c>
      <c r="L44" s="7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</row>
    <row r="45" spans="1:18" ht="21" x14ac:dyDescent="0.5">
      <c r="A45" s="8"/>
      <c r="B45" s="3" t="s">
        <v>44</v>
      </c>
      <c r="C45" s="10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7">
        <v>0</v>
      </c>
      <c r="J45" s="7">
        <v>0</v>
      </c>
      <c r="K45" s="7">
        <v>0</v>
      </c>
      <c r="L45" s="7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</row>
    <row r="46" spans="1:18" ht="21" x14ac:dyDescent="0.5">
      <c r="A46" s="8"/>
      <c r="B46" s="3"/>
      <c r="C46" s="10"/>
      <c r="D46" s="7"/>
      <c r="E46" s="7"/>
      <c r="F46" s="7"/>
      <c r="G46" s="7"/>
      <c r="J46" s="7"/>
      <c r="K46" s="7"/>
      <c r="L46" s="7"/>
      <c r="M46" s="50"/>
      <c r="N46" s="50"/>
      <c r="O46" s="50"/>
      <c r="P46" s="50"/>
      <c r="Q46" s="50"/>
      <c r="R46" s="50"/>
    </row>
    <row r="47" spans="1:18" ht="21" x14ac:dyDescent="0.5">
      <c r="A47" s="8" t="s">
        <v>45</v>
      </c>
      <c r="B47" s="3" t="s">
        <v>46</v>
      </c>
      <c r="C47" s="10"/>
      <c r="D47" s="49"/>
      <c r="E47" s="7">
        <f t="shared" ref="E47:L47" si="23">SUM(E48,E49,E53,E64,E68,E72,E73,E74,E75,E80,E89,E90,E91,E92,E93,E95,E94)</f>
        <v>90163.324763878933</v>
      </c>
      <c r="F47" s="7">
        <f t="shared" si="23"/>
        <v>322396.58845999988</v>
      </c>
      <c r="G47" s="49"/>
      <c r="H47" s="7">
        <f t="shared" si="23"/>
        <v>111306</v>
      </c>
      <c r="I47" s="7">
        <f t="shared" si="23"/>
        <v>397490</v>
      </c>
      <c r="J47" s="49"/>
      <c r="K47" s="7">
        <f t="shared" si="23"/>
        <v>89747</v>
      </c>
      <c r="L47" s="7">
        <f t="shared" si="23"/>
        <v>321325</v>
      </c>
      <c r="M47" s="49"/>
      <c r="N47" s="50">
        <f t="shared" ref="N47:N53" si="24">ROUND(E47/H47*100-100,2)</f>
        <v>-19</v>
      </c>
      <c r="O47" s="50">
        <f t="shared" ref="O47:O53" si="25">ROUND(F47/I47*100-100,2)</f>
        <v>-18.89</v>
      </c>
      <c r="P47" s="49"/>
      <c r="Q47" s="50">
        <f t="shared" ref="Q47:R53" si="26">ROUND(E47/K47*100-100,2)</f>
        <v>0.46</v>
      </c>
      <c r="R47" s="50">
        <f t="shared" si="26"/>
        <v>0.33</v>
      </c>
    </row>
    <row r="48" spans="1:18" ht="21" x14ac:dyDescent="0.5">
      <c r="A48" s="8"/>
      <c r="B48" s="3" t="s">
        <v>47</v>
      </c>
      <c r="C48" s="10" t="s">
        <v>26</v>
      </c>
      <c r="D48" s="6">
        <v>155.66420299999999</v>
      </c>
      <c r="E48" s="6">
        <v>1066.7032317923004</v>
      </c>
      <c r="F48" s="7">
        <v>3814.8525599999984</v>
      </c>
      <c r="G48" s="6">
        <v>188</v>
      </c>
      <c r="H48" s="7">
        <v>1142</v>
      </c>
      <c r="I48" s="7">
        <v>4077</v>
      </c>
      <c r="J48" s="7">
        <v>252</v>
      </c>
      <c r="K48" s="7">
        <v>1275</v>
      </c>
      <c r="L48" s="7">
        <v>4565</v>
      </c>
      <c r="M48" s="50">
        <f>ROUND(D48/G48*100-100,2)</f>
        <v>-17.2</v>
      </c>
      <c r="N48" s="50">
        <f t="shared" si="24"/>
        <v>-6.59</v>
      </c>
      <c r="O48" s="50">
        <f t="shared" si="25"/>
        <v>-6.43</v>
      </c>
      <c r="P48" s="50">
        <f>ROUND(D48/J48*100-100,2)</f>
        <v>-38.229999999999997</v>
      </c>
      <c r="Q48" s="50">
        <f t="shared" si="26"/>
        <v>-16.34</v>
      </c>
      <c r="R48" s="50">
        <f t="shared" si="26"/>
        <v>-16.43</v>
      </c>
    </row>
    <row r="49" spans="1:18" ht="21" x14ac:dyDescent="0.5">
      <c r="A49" s="8"/>
      <c r="B49" s="3" t="s">
        <v>48</v>
      </c>
      <c r="C49" s="10" t="s">
        <v>37</v>
      </c>
      <c r="D49" s="49"/>
      <c r="E49" s="7">
        <f t="shared" ref="E49:L49" si="27">SUM(E50:E52)</f>
        <v>9297.2085823544003</v>
      </c>
      <c r="F49" s="7">
        <f t="shared" si="27"/>
        <v>33248.074290000033</v>
      </c>
      <c r="G49" s="49"/>
      <c r="H49" s="7">
        <f t="shared" si="27"/>
        <v>11659</v>
      </c>
      <c r="I49" s="7">
        <f t="shared" si="27"/>
        <v>41639</v>
      </c>
      <c r="J49" s="49"/>
      <c r="K49" s="7">
        <f t="shared" si="27"/>
        <v>8712</v>
      </c>
      <c r="L49" s="7">
        <f t="shared" si="27"/>
        <v>31191</v>
      </c>
      <c r="M49" s="49" t="s">
        <v>4</v>
      </c>
      <c r="N49" s="50">
        <f t="shared" si="24"/>
        <v>-20.260000000000002</v>
      </c>
      <c r="O49" s="50">
        <f t="shared" si="25"/>
        <v>-20.149999999999999</v>
      </c>
      <c r="P49" s="49" t="s">
        <v>4</v>
      </c>
      <c r="Q49" s="50">
        <f t="shared" si="26"/>
        <v>6.72</v>
      </c>
      <c r="R49" s="50">
        <f t="shared" si="26"/>
        <v>6.6</v>
      </c>
    </row>
    <row r="50" spans="1:18" ht="21" x14ac:dyDescent="0.5">
      <c r="B50" s="3" t="s">
        <v>49</v>
      </c>
      <c r="C50" s="10" t="s">
        <v>30</v>
      </c>
      <c r="D50" s="6">
        <v>390</v>
      </c>
      <c r="E50" s="6">
        <v>5591.8134370546995</v>
      </c>
      <c r="F50" s="7">
        <v>19997.460100000022</v>
      </c>
      <c r="G50" s="7">
        <v>463</v>
      </c>
      <c r="H50" s="7">
        <v>6830</v>
      </c>
      <c r="I50" s="7">
        <v>24395</v>
      </c>
      <c r="J50" s="7">
        <v>311</v>
      </c>
      <c r="K50" s="7">
        <v>5104</v>
      </c>
      <c r="L50" s="7">
        <v>18274</v>
      </c>
      <c r="M50" s="50">
        <f t="shared" ref="M50:M51" si="28">ROUND(D50/G50*100-100,2)</f>
        <v>-15.77</v>
      </c>
      <c r="N50" s="50">
        <f t="shared" si="24"/>
        <v>-18.13</v>
      </c>
      <c r="O50" s="50">
        <f t="shared" si="25"/>
        <v>-18.03</v>
      </c>
      <c r="P50" s="50">
        <f>ROUND(D50/J50*100-100,2)</f>
        <v>25.4</v>
      </c>
      <c r="Q50" s="50">
        <f t="shared" si="26"/>
        <v>9.56</v>
      </c>
      <c r="R50" s="50">
        <f t="shared" si="26"/>
        <v>9.43</v>
      </c>
    </row>
    <row r="51" spans="1:18" ht="21" x14ac:dyDescent="0.5">
      <c r="B51" s="3" t="s">
        <v>50</v>
      </c>
      <c r="C51" s="10" t="s">
        <v>30</v>
      </c>
      <c r="D51" s="6">
        <v>80</v>
      </c>
      <c r="E51" s="6">
        <v>1270.3737532707</v>
      </c>
      <c r="F51" s="7">
        <v>4542.9290900000051</v>
      </c>
      <c r="G51" s="6">
        <v>115</v>
      </c>
      <c r="H51" s="6">
        <v>1878</v>
      </c>
      <c r="I51" s="7">
        <v>6707</v>
      </c>
      <c r="J51" s="7">
        <v>68</v>
      </c>
      <c r="K51" s="7">
        <v>1462</v>
      </c>
      <c r="L51" s="7">
        <v>5235</v>
      </c>
      <c r="M51" s="50">
        <f t="shared" si="28"/>
        <v>-30.43</v>
      </c>
      <c r="N51" s="50">
        <f t="shared" si="24"/>
        <v>-32.35</v>
      </c>
      <c r="O51" s="50">
        <f t="shared" si="25"/>
        <v>-32.270000000000003</v>
      </c>
      <c r="P51" s="50">
        <f>ROUND(D51/J51*100-100,2)</f>
        <v>17.649999999999999</v>
      </c>
      <c r="Q51" s="50">
        <f t="shared" si="26"/>
        <v>-13.11</v>
      </c>
      <c r="R51" s="50">
        <f t="shared" si="26"/>
        <v>-13.22</v>
      </c>
    </row>
    <row r="52" spans="1:18" ht="21" x14ac:dyDescent="0.5">
      <c r="B52" s="3" t="s">
        <v>51</v>
      </c>
      <c r="C52" s="10" t="s">
        <v>37</v>
      </c>
      <c r="D52" s="49"/>
      <c r="E52" s="6">
        <v>2435.0213920289998</v>
      </c>
      <c r="F52" s="7">
        <v>8707.6851000000042</v>
      </c>
      <c r="G52" s="49"/>
      <c r="H52" s="6">
        <v>2951</v>
      </c>
      <c r="I52" s="7">
        <v>10537</v>
      </c>
      <c r="J52" s="49"/>
      <c r="K52" s="7">
        <v>2146</v>
      </c>
      <c r="L52" s="7">
        <v>7682</v>
      </c>
      <c r="M52" s="49" t="s">
        <v>4</v>
      </c>
      <c r="N52" s="50">
        <f t="shared" si="24"/>
        <v>-17.48</v>
      </c>
      <c r="O52" s="50">
        <f t="shared" si="25"/>
        <v>-17.36</v>
      </c>
      <c r="P52" s="49" t="s">
        <v>4</v>
      </c>
      <c r="Q52" s="50">
        <f t="shared" si="26"/>
        <v>13.47</v>
      </c>
      <c r="R52" s="50">
        <f t="shared" si="26"/>
        <v>13.35</v>
      </c>
    </row>
    <row r="53" spans="1:18" ht="21" x14ac:dyDescent="0.5">
      <c r="A53" s="8"/>
      <c r="B53" s="3" t="s">
        <v>52</v>
      </c>
      <c r="C53" s="10" t="s">
        <v>9</v>
      </c>
      <c r="D53" s="6">
        <v>697.4735758999999</v>
      </c>
      <c r="E53" s="6">
        <v>2517.1347120085002</v>
      </c>
      <c r="F53" s="7">
        <v>9002.0050199999987</v>
      </c>
      <c r="G53" s="6">
        <v>687</v>
      </c>
      <c r="H53" s="6">
        <v>2942</v>
      </c>
      <c r="I53" s="7">
        <v>10508</v>
      </c>
      <c r="J53" s="7">
        <v>630</v>
      </c>
      <c r="K53" s="7">
        <v>3035</v>
      </c>
      <c r="L53" s="7">
        <v>10868</v>
      </c>
      <c r="M53" s="50">
        <f>ROUND(D53/G53*100-100,2)</f>
        <v>1.52</v>
      </c>
      <c r="N53" s="50">
        <f t="shared" si="24"/>
        <v>-14.44</v>
      </c>
      <c r="O53" s="50">
        <f t="shared" si="25"/>
        <v>-14.33</v>
      </c>
      <c r="P53" s="50">
        <f>ROUND(D53/J53*100-100,2)</f>
        <v>10.71</v>
      </c>
      <c r="Q53" s="50">
        <f t="shared" si="26"/>
        <v>-17.059999999999999</v>
      </c>
      <c r="R53" s="50">
        <f t="shared" si="26"/>
        <v>-17.170000000000002</v>
      </c>
    </row>
    <row r="54" spans="1:18" x14ac:dyDescent="0.45">
      <c r="A54" s="55"/>
      <c r="B54" s="56"/>
      <c r="C54" s="57"/>
      <c r="D54" s="56"/>
      <c r="E54" s="56"/>
      <c r="F54" s="58"/>
      <c r="G54" s="56"/>
      <c r="H54" s="56"/>
      <c r="I54" s="58"/>
      <c r="J54" s="56"/>
      <c r="K54" s="56"/>
      <c r="L54" s="56"/>
      <c r="M54" s="56"/>
      <c r="N54" s="59"/>
      <c r="O54" s="59"/>
      <c r="P54" s="58"/>
      <c r="Q54" s="56"/>
      <c r="R54" s="58"/>
    </row>
    <row r="55" spans="1:18" x14ac:dyDescent="0.45">
      <c r="P55" s="3" t="s">
        <v>53</v>
      </c>
    </row>
    <row r="56" spans="1:18" x14ac:dyDescent="0.45">
      <c r="A56" s="3"/>
    </row>
    <row r="57" spans="1:18" x14ac:dyDescent="0.45">
      <c r="A57" s="94" t="s">
        <v>120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</row>
    <row r="58" spans="1:18" x14ac:dyDescent="0.45">
      <c r="E58" s="2"/>
      <c r="H58" s="2"/>
      <c r="K58" s="2"/>
      <c r="O58" s="21" t="s">
        <v>102</v>
      </c>
    </row>
    <row r="59" spans="1:18" x14ac:dyDescent="0.45">
      <c r="E59" s="2"/>
      <c r="H59" s="2"/>
      <c r="K59" s="2"/>
      <c r="O59" s="21" t="s">
        <v>106</v>
      </c>
    </row>
    <row r="60" spans="1:18" x14ac:dyDescent="0.45">
      <c r="A60" s="22"/>
      <c r="B60" s="102" t="s">
        <v>94</v>
      </c>
      <c r="C60" s="23" t="s">
        <v>91</v>
      </c>
      <c r="D60" s="24" t="s">
        <v>121</v>
      </c>
      <c r="E60" s="25"/>
      <c r="F60" s="26"/>
      <c r="G60" s="95" t="s">
        <v>118</v>
      </c>
      <c r="H60" s="96"/>
      <c r="I60" s="97"/>
      <c r="J60" s="24" t="s">
        <v>122</v>
      </c>
      <c r="K60" s="25"/>
      <c r="L60" s="26"/>
      <c r="M60" s="27"/>
      <c r="N60" s="28" t="s">
        <v>123</v>
      </c>
      <c r="O60" s="29"/>
      <c r="P60" s="30"/>
      <c r="Q60" s="30"/>
      <c r="R60" s="31" t="s">
        <v>0</v>
      </c>
    </row>
    <row r="61" spans="1:18" x14ac:dyDescent="0.45">
      <c r="A61" s="32" t="s">
        <v>1</v>
      </c>
      <c r="B61" s="103"/>
      <c r="C61" s="10" t="s">
        <v>92</v>
      </c>
      <c r="D61" s="33" t="s">
        <v>93</v>
      </c>
      <c r="E61" s="98" t="s">
        <v>97</v>
      </c>
      <c r="F61" s="99"/>
      <c r="G61" s="33"/>
      <c r="H61" s="98" t="s">
        <v>97</v>
      </c>
      <c r="I61" s="99"/>
      <c r="J61" s="34"/>
      <c r="K61" s="98" t="s">
        <v>97</v>
      </c>
      <c r="L61" s="99"/>
      <c r="M61" s="91" t="s">
        <v>119</v>
      </c>
      <c r="N61" s="92"/>
      <c r="O61" s="93"/>
      <c r="P61" s="91" t="s">
        <v>124</v>
      </c>
      <c r="Q61" s="92"/>
      <c r="R61" s="92"/>
    </row>
    <row r="62" spans="1:18" x14ac:dyDescent="0.45">
      <c r="A62" s="35" t="s">
        <v>2</v>
      </c>
      <c r="B62" s="103"/>
      <c r="C62" s="10" t="s">
        <v>95</v>
      </c>
      <c r="D62" s="36" t="s">
        <v>96</v>
      </c>
      <c r="E62" s="100"/>
      <c r="F62" s="101"/>
      <c r="G62" s="36" t="s">
        <v>96</v>
      </c>
      <c r="H62" s="100"/>
      <c r="I62" s="101"/>
      <c r="J62" s="37" t="s">
        <v>96</v>
      </c>
      <c r="K62" s="100"/>
      <c r="L62" s="101"/>
      <c r="M62" s="37" t="s">
        <v>96</v>
      </c>
      <c r="N62" s="91" t="s">
        <v>97</v>
      </c>
      <c r="O62" s="93"/>
      <c r="P62" s="37" t="s">
        <v>96</v>
      </c>
      <c r="Q62" s="91" t="s">
        <v>97</v>
      </c>
      <c r="R62" s="92"/>
    </row>
    <row r="63" spans="1:18" x14ac:dyDescent="0.45">
      <c r="A63" s="38"/>
      <c r="B63" s="104"/>
      <c r="C63" s="39" t="s">
        <v>98</v>
      </c>
      <c r="D63" s="60"/>
      <c r="E63" s="40" t="s">
        <v>99</v>
      </c>
      <c r="F63" s="41" t="s">
        <v>100</v>
      </c>
      <c r="G63" s="60"/>
      <c r="H63" s="40" t="s">
        <v>99</v>
      </c>
      <c r="I63" s="41" t="s">
        <v>100</v>
      </c>
      <c r="J63" s="42"/>
      <c r="K63" s="40" t="s">
        <v>99</v>
      </c>
      <c r="L63" s="41" t="s">
        <v>101</v>
      </c>
      <c r="M63" s="43"/>
      <c r="N63" s="44" t="s">
        <v>103</v>
      </c>
      <c r="O63" s="45" t="s">
        <v>101</v>
      </c>
      <c r="P63" s="43"/>
      <c r="Q63" s="42" t="s">
        <v>103</v>
      </c>
      <c r="R63" s="46" t="s">
        <v>101</v>
      </c>
    </row>
    <row r="64" spans="1:18" ht="21" x14ac:dyDescent="0.5">
      <c r="A64" s="8"/>
      <c r="B64" s="3" t="s">
        <v>54</v>
      </c>
      <c r="C64" s="10" t="s">
        <v>7</v>
      </c>
      <c r="D64" s="49"/>
      <c r="E64" s="7">
        <f t="shared" ref="E64:L64" si="29">SUM(E65:E67)</f>
        <v>12102.720647828</v>
      </c>
      <c r="F64" s="7">
        <f t="shared" si="29"/>
        <v>43281.352610000009</v>
      </c>
      <c r="G64" s="49"/>
      <c r="H64" s="7">
        <f t="shared" si="29"/>
        <v>15849</v>
      </c>
      <c r="I64" s="7">
        <f t="shared" si="29"/>
        <v>56612</v>
      </c>
      <c r="J64" s="49"/>
      <c r="K64" s="7">
        <f t="shared" si="29"/>
        <v>12177</v>
      </c>
      <c r="L64" s="7">
        <f t="shared" si="29"/>
        <v>43599</v>
      </c>
      <c r="M64" s="49"/>
      <c r="N64" s="49">
        <f>ROUND(E64/H64*100-100,2)</f>
        <v>-23.64</v>
      </c>
      <c r="O64" s="49">
        <f>ROUND(F64/I64*100-100,2)</f>
        <v>-23.55</v>
      </c>
      <c r="P64" s="49" t="s">
        <v>4</v>
      </c>
      <c r="Q64" s="49">
        <f t="shared" ref="Q64:Q75" si="30">ROUND(E64/K64*100-100,2)</f>
        <v>-0.61</v>
      </c>
      <c r="R64" s="49">
        <f t="shared" ref="R64:R75" si="31">ROUND(F64/L64*100-100,2)</f>
        <v>-0.73</v>
      </c>
    </row>
    <row r="65" spans="1:18" ht="21" x14ac:dyDescent="0.5">
      <c r="B65" s="3" t="s">
        <v>56</v>
      </c>
      <c r="C65" s="10" t="s">
        <v>57</v>
      </c>
      <c r="D65" s="11">
        <v>241.20479739999999</v>
      </c>
      <c r="E65" s="11">
        <v>5399.0982925913995</v>
      </c>
      <c r="F65" s="7">
        <v>19309.776979999995</v>
      </c>
      <c r="G65" s="11">
        <v>256</v>
      </c>
      <c r="H65" s="11">
        <v>7159</v>
      </c>
      <c r="I65" s="7">
        <v>25573</v>
      </c>
      <c r="J65" s="7">
        <v>131</v>
      </c>
      <c r="K65" s="7">
        <v>4679</v>
      </c>
      <c r="L65" s="7">
        <v>16754</v>
      </c>
      <c r="M65" s="49">
        <f>ROUND(D65/G65*100-100,2)</f>
        <v>-5.78</v>
      </c>
      <c r="N65" s="49">
        <f t="shared" ref="N65:N75" si="32">ROUND(E65/H65*100-100,2)</f>
        <v>-24.58</v>
      </c>
      <c r="O65" s="49">
        <f t="shared" ref="O65:O75" si="33">ROUND(F65/I65*100-100,2)</f>
        <v>-24.49</v>
      </c>
      <c r="P65" s="49">
        <f>ROUND(D65/J65*100-100,2)</f>
        <v>84.13</v>
      </c>
      <c r="Q65" s="49">
        <f t="shared" si="30"/>
        <v>15.39</v>
      </c>
      <c r="R65" s="49">
        <f t="shared" si="31"/>
        <v>15.25</v>
      </c>
    </row>
    <row r="66" spans="1:18" ht="21" x14ac:dyDescent="0.5">
      <c r="B66" s="3" t="s">
        <v>58</v>
      </c>
      <c r="C66" s="10" t="s">
        <v>57</v>
      </c>
      <c r="D66" s="11">
        <v>777</v>
      </c>
      <c r="E66" s="11">
        <v>6384.5207948852012</v>
      </c>
      <c r="F66" s="7">
        <v>22830.389840000011</v>
      </c>
      <c r="G66" s="11">
        <v>997</v>
      </c>
      <c r="H66" s="11">
        <v>8343</v>
      </c>
      <c r="I66" s="7">
        <v>29801</v>
      </c>
      <c r="J66" s="7">
        <v>805</v>
      </c>
      <c r="K66" s="7">
        <v>7158</v>
      </c>
      <c r="L66" s="7">
        <v>25629</v>
      </c>
      <c r="M66" s="49">
        <f>ROUND(D66/G66*100-100,2)</f>
        <v>-22.07</v>
      </c>
      <c r="N66" s="49">
        <f t="shared" si="32"/>
        <v>-23.47</v>
      </c>
      <c r="O66" s="49">
        <f t="shared" si="33"/>
        <v>-23.39</v>
      </c>
      <c r="P66" s="49">
        <f>ROUND(D66/J66*100-100,2)</f>
        <v>-3.48</v>
      </c>
      <c r="Q66" s="49">
        <f t="shared" si="30"/>
        <v>-10.81</v>
      </c>
      <c r="R66" s="49">
        <f t="shared" si="31"/>
        <v>-10.92</v>
      </c>
    </row>
    <row r="67" spans="1:18" ht="21" x14ac:dyDescent="0.5">
      <c r="B67" s="3" t="s">
        <v>59</v>
      </c>
      <c r="C67" s="10" t="s">
        <v>7</v>
      </c>
      <c r="D67" s="49"/>
      <c r="E67" s="11">
        <v>319.1015603514</v>
      </c>
      <c r="F67" s="7">
        <v>1141.18579</v>
      </c>
      <c r="G67" s="49"/>
      <c r="H67" s="11">
        <v>347</v>
      </c>
      <c r="I67" s="7">
        <v>1238</v>
      </c>
      <c r="J67" s="49"/>
      <c r="K67" s="7">
        <v>340</v>
      </c>
      <c r="L67" s="7">
        <v>1216</v>
      </c>
      <c r="M67" s="49"/>
      <c r="N67" s="49">
        <f t="shared" si="32"/>
        <v>-8.0399999999999991</v>
      </c>
      <c r="O67" s="49">
        <f t="shared" si="33"/>
        <v>-7.82</v>
      </c>
      <c r="P67" s="49" t="s">
        <v>55</v>
      </c>
      <c r="Q67" s="49">
        <f t="shared" si="30"/>
        <v>-6.15</v>
      </c>
      <c r="R67" s="49">
        <f t="shared" si="31"/>
        <v>-6.15</v>
      </c>
    </row>
    <row r="68" spans="1:18" ht="21" x14ac:dyDescent="0.5">
      <c r="A68" s="8"/>
      <c r="B68" s="3" t="s">
        <v>60</v>
      </c>
      <c r="C68" s="10" t="s">
        <v>61</v>
      </c>
      <c r="D68" s="7">
        <f t="shared" ref="D68:L68" si="34">SUM(D69:D71)</f>
        <v>2379.6940276999999</v>
      </c>
      <c r="E68" s="7">
        <f t="shared" si="34"/>
        <v>5168.8148365691995</v>
      </c>
      <c r="F68" s="7">
        <f t="shared" si="34"/>
        <v>18482.847829999999</v>
      </c>
      <c r="G68" s="7">
        <f t="shared" si="34"/>
        <v>3296</v>
      </c>
      <c r="H68" s="7">
        <f t="shared" si="34"/>
        <v>5783</v>
      </c>
      <c r="I68" s="7">
        <f t="shared" si="34"/>
        <v>20656</v>
      </c>
      <c r="J68" s="7">
        <f t="shared" si="34"/>
        <v>2285</v>
      </c>
      <c r="K68" s="7">
        <f t="shared" si="34"/>
        <v>4741</v>
      </c>
      <c r="L68" s="7">
        <f t="shared" si="34"/>
        <v>16974</v>
      </c>
      <c r="M68" s="49">
        <f>ROUND(D68/G68*100-100,2)</f>
        <v>-27.8</v>
      </c>
      <c r="N68" s="49">
        <f t="shared" si="32"/>
        <v>-10.62</v>
      </c>
      <c r="O68" s="49">
        <f t="shared" si="33"/>
        <v>-10.52</v>
      </c>
      <c r="P68" s="49">
        <f>ROUND(D68/J68*100-100,2)</f>
        <v>4.1399999999999997</v>
      </c>
      <c r="Q68" s="49">
        <f t="shared" si="30"/>
        <v>9.02</v>
      </c>
      <c r="R68" s="49">
        <f t="shared" si="31"/>
        <v>8.89</v>
      </c>
    </row>
    <row r="69" spans="1:18" ht="21" x14ac:dyDescent="0.5">
      <c r="A69" s="8"/>
      <c r="B69" s="3" t="s">
        <v>62</v>
      </c>
      <c r="C69" s="10" t="s">
        <v>61</v>
      </c>
      <c r="D69" s="11">
        <v>1006.939</v>
      </c>
      <c r="E69" s="11">
        <v>3642.0976256507993</v>
      </c>
      <c r="F69" s="7">
        <v>13023.936599999999</v>
      </c>
      <c r="G69" s="11">
        <v>1059</v>
      </c>
      <c r="H69" s="11">
        <v>4039</v>
      </c>
      <c r="I69" s="7">
        <v>14428</v>
      </c>
      <c r="J69" s="7">
        <v>750</v>
      </c>
      <c r="K69" s="7">
        <v>3439</v>
      </c>
      <c r="L69" s="7">
        <v>12313</v>
      </c>
      <c r="M69" s="49">
        <f>ROUND(D69/G69*100-100,2)</f>
        <v>-4.92</v>
      </c>
      <c r="N69" s="49">
        <f t="shared" si="32"/>
        <v>-9.83</v>
      </c>
      <c r="O69" s="49">
        <f t="shared" si="33"/>
        <v>-9.73</v>
      </c>
      <c r="P69" s="49">
        <f>ROUND(D69/J69*100-100,2)</f>
        <v>34.26</v>
      </c>
      <c r="Q69" s="49">
        <f t="shared" si="30"/>
        <v>5.91</v>
      </c>
      <c r="R69" s="49">
        <f t="shared" si="31"/>
        <v>5.77</v>
      </c>
    </row>
    <row r="70" spans="1:18" ht="21" x14ac:dyDescent="0.5">
      <c r="A70" s="8"/>
      <c r="B70" s="3" t="s">
        <v>63</v>
      </c>
      <c r="C70" s="10" t="s">
        <v>61</v>
      </c>
      <c r="D70" s="11">
        <v>3.87</v>
      </c>
      <c r="E70" s="11">
        <v>28.403611981600001</v>
      </c>
      <c r="F70" s="7">
        <v>101.55166</v>
      </c>
      <c r="G70" s="11">
        <v>2</v>
      </c>
      <c r="H70" s="11">
        <v>9</v>
      </c>
      <c r="I70" s="7">
        <v>32</v>
      </c>
      <c r="J70" s="7">
        <v>6</v>
      </c>
      <c r="K70" s="7">
        <v>37</v>
      </c>
      <c r="L70" s="7">
        <v>133</v>
      </c>
      <c r="M70" s="49">
        <f>ROUND(D70/G70*100-100,2)</f>
        <v>93.5</v>
      </c>
      <c r="N70" s="49">
        <f t="shared" ref="N70" si="35">ROUND(E70/H70*100-100,2)</f>
        <v>215.6</v>
      </c>
      <c r="O70" s="49">
        <f t="shared" ref="O70" si="36">ROUND(F70/I70*100-100,2)</f>
        <v>217.35</v>
      </c>
      <c r="P70" s="49">
        <f>ROUND(D70/J70*100-100,2)</f>
        <v>-35.5</v>
      </c>
      <c r="Q70" s="49">
        <f t="shared" ref="Q70" si="37">ROUND(E70/K70*100-100,2)</f>
        <v>-23.23</v>
      </c>
      <c r="R70" s="49">
        <f t="shared" ref="R70" si="38">ROUND(F70/L70*100-100,2)</f>
        <v>-23.65</v>
      </c>
    </row>
    <row r="71" spans="1:18" ht="21" x14ac:dyDescent="0.5">
      <c r="A71" s="8"/>
      <c r="B71" s="3" t="s">
        <v>64</v>
      </c>
      <c r="C71" s="10" t="s">
        <v>61</v>
      </c>
      <c r="D71" s="11">
        <v>1368.8850276999999</v>
      </c>
      <c r="E71" s="11">
        <v>1498.3135989367997</v>
      </c>
      <c r="F71" s="7">
        <v>5357.3595699999996</v>
      </c>
      <c r="G71" s="11">
        <v>2235</v>
      </c>
      <c r="H71" s="11">
        <v>1735</v>
      </c>
      <c r="I71" s="7">
        <v>6196</v>
      </c>
      <c r="J71" s="7">
        <v>1529</v>
      </c>
      <c r="K71" s="7">
        <v>1265</v>
      </c>
      <c r="L71" s="7">
        <v>4528</v>
      </c>
      <c r="M71" s="49">
        <f>ROUND(D71/G71*100-100,2)</f>
        <v>-38.75</v>
      </c>
      <c r="N71" s="49">
        <f t="shared" si="32"/>
        <v>-13.64</v>
      </c>
      <c r="O71" s="49">
        <f t="shared" si="33"/>
        <v>-13.54</v>
      </c>
      <c r="P71" s="49">
        <f>ROUND(D71/J71*100-100,2)</f>
        <v>-10.47</v>
      </c>
      <c r="Q71" s="49">
        <f t="shared" si="30"/>
        <v>18.440000000000001</v>
      </c>
      <c r="R71" s="49">
        <f t="shared" si="31"/>
        <v>18.32</v>
      </c>
    </row>
    <row r="72" spans="1:18" ht="21" x14ac:dyDescent="0.5">
      <c r="A72" s="8"/>
      <c r="B72" s="3" t="s">
        <v>65</v>
      </c>
      <c r="C72" s="10" t="s">
        <v>7</v>
      </c>
      <c r="D72" s="49"/>
      <c r="E72" s="11">
        <v>9490.1355351435341</v>
      </c>
      <c r="F72" s="7">
        <v>33938.987859999994</v>
      </c>
      <c r="G72" s="49"/>
      <c r="H72" s="11">
        <v>11703</v>
      </c>
      <c r="I72" s="7">
        <v>41800</v>
      </c>
      <c r="J72" s="49"/>
      <c r="K72" s="7">
        <v>10091</v>
      </c>
      <c r="L72" s="7">
        <v>36130</v>
      </c>
      <c r="M72" s="49"/>
      <c r="N72" s="49">
        <f t="shared" si="32"/>
        <v>-18.91</v>
      </c>
      <c r="O72" s="49">
        <f t="shared" si="33"/>
        <v>-18.809999999999999</v>
      </c>
      <c r="P72" s="49" t="s">
        <v>4</v>
      </c>
      <c r="Q72" s="49">
        <f t="shared" si="30"/>
        <v>-5.95</v>
      </c>
      <c r="R72" s="49">
        <f t="shared" si="31"/>
        <v>-6.06</v>
      </c>
    </row>
    <row r="73" spans="1:18" ht="21.65" customHeight="1" x14ac:dyDescent="0.5">
      <c r="A73" s="8"/>
      <c r="B73" s="3" t="s">
        <v>66</v>
      </c>
      <c r="C73" s="10" t="s">
        <v>7</v>
      </c>
      <c r="D73" s="49"/>
      <c r="E73" s="11">
        <v>1262.2948529327007</v>
      </c>
      <c r="F73" s="7">
        <v>4513.5653600000005</v>
      </c>
      <c r="G73" s="49"/>
      <c r="H73" s="11">
        <v>1560</v>
      </c>
      <c r="I73" s="7">
        <v>5573</v>
      </c>
      <c r="J73" s="49"/>
      <c r="K73" s="7">
        <v>1377</v>
      </c>
      <c r="L73" s="7">
        <v>4931</v>
      </c>
      <c r="M73" s="49"/>
      <c r="N73" s="49">
        <f t="shared" si="32"/>
        <v>-19.079999999999998</v>
      </c>
      <c r="O73" s="49">
        <f t="shared" si="33"/>
        <v>-19.010000000000002</v>
      </c>
      <c r="P73" s="49" t="s">
        <v>4</v>
      </c>
      <c r="Q73" s="49">
        <f t="shared" si="30"/>
        <v>-8.33</v>
      </c>
      <c r="R73" s="49">
        <f t="shared" si="31"/>
        <v>-8.4700000000000006</v>
      </c>
    </row>
    <row r="74" spans="1:18" ht="21" x14ac:dyDescent="0.5">
      <c r="A74" s="8"/>
      <c r="B74" s="3" t="s">
        <v>67</v>
      </c>
      <c r="C74" s="10" t="s">
        <v>68</v>
      </c>
      <c r="D74" s="11">
        <v>134.59370000000001</v>
      </c>
      <c r="E74" s="11">
        <v>106.1681727265</v>
      </c>
      <c r="F74" s="7">
        <v>379.67513000000008</v>
      </c>
      <c r="G74" s="11">
        <v>143</v>
      </c>
      <c r="H74" s="11">
        <v>111</v>
      </c>
      <c r="I74" s="7">
        <v>396</v>
      </c>
      <c r="J74" s="7">
        <v>94</v>
      </c>
      <c r="K74" s="7">
        <v>108</v>
      </c>
      <c r="L74" s="7">
        <v>388</v>
      </c>
      <c r="M74" s="49">
        <f>ROUND(D74/G74*100-100,2)</f>
        <v>-5.88</v>
      </c>
      <c r="N74" s="49">
        <f t="shared" si="32"/>
        <v>-4.3499999999999996</v>
      </c>
      <c r="O74" s="49">
        <f t="shared" si="33"/>
        <v>-4.12</v>
      </c>
      <c r="P74" s="49">
        <f>ROUND(D74/J74*100-100,2)</f>
        <v>43.18</v>
      </c>
      <c r="Q74" s="49">
        <f t="shared" si="30"/>
        <v>-1.7</v>
      </c>
      <c r="R74" s="49">
        <f t="shared" si="31"/>
        <v>-2.15</v>
      </c>
    </row>
    <row r="75" spans="1:18" ht="21" x14ac:dyDescent="0.5">
      <c r="A75" s="8"/>
      <c r="B75" s="3" t="s">
        <v>69</v>
      </c>
      <c r="C75" s="10" t="s">
        <v>7</v>
      </c>
      <c r="D75" s="49"/>
      <c r="E75" s="7">
        <v>33420.711184023807</v>
      </c>
      <c r="F75" s="7">
        <v>119503.12210999995</v>
      </c>
      <c r="G75" s="49"/>
      <c r="H75" s="7">
        <f t="shared" ref="H75:L75" si="39">SUM(H76:H79)</f>
        <v>38441</v>
      </c>
      <c r="I75" s="7">
        <f t="shared" si="39"/>
        <v>137281</v>
      </c>
      <c r="J75" s="49"/>
      <c r="K75" s="7">
        <f t="shared" si="39"/>
        <v>34420</v>
      </c>
      <c r="L75" s="7">
        <f t="shared" si="39"/>
        <v>123233</v>
      </c>
      <c r="M75" s="49" t="s">
        <v>55</v>
      </c>
      <c r="N75" s="49">
        <f t="shared" si="32"/>
        <v>-13.06</v>
      </c>
      <c r="O75" s="49">
        <f t="shared" si="33"/>
        <v>-12.95</v>
      </c>
      <c r="P75" s="49"/>
      <c r="Q75" s="49">
        <f t="shared" si="30"/>
        <v>-2.9</v>
      </c>
      <c r="R75" s="49">
        <f t="shared" si="31"/>
        <v>-3.03</v>
      </c>
    </row>
    <row r="76" spans="1:18" ht="21" x14ac:dyDescent="0.5">
      <c r="A76" s="3"/>
      <c r="B76" s="3" t="s">
        <v>70</v>
      </c>
      <c r="C76" s="10" t="s">
        <v>68</v>
      </c>
      <c r="D76" s="11">
        <v>0</v>
      </c>
      <c r="E76" s="11">
        <v>0</v>
      </c>
      <c r="F76" s="7">
        <v>0</v>
      </c>
      <c r="G76" s="11">
        <v>0</v>
      </c>
      <c r="H76" s="11">
        <v>0</v>
      </c>
      <c r="I76" s="7">
        <v>0</v>
      </c>
      <c r="J76" s="7">
        <v>0</v>
      </c>
      <c r="K76" s="7">
        <v>0</v>
      </c>
      <c r="L76" s="7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</row>
    <row r="77" spans="1:18" ht="21" x14ac:dyDescent="0.5">
      <c r="A77" s="3"/>
      <c r="B77" s="3" t="s">
        <v>71</v>
      </c>
      <c r="C77" s="10" t="s">
        <v>68</v>
      </c>
      <c r="D77" s="11">
        <v>22795.969765499998</v>
      </c>
      <c r="E77" s="11">
        <v>6866.4227793107011</v>
      </c>
      <c r="F77" s="7">
        <v>24553.704309999994</v>
      </c>
      <c r="G77" s="11">
        <v>49289</v>
      </c>
      <c r="H77" s="11">
        <v>13696</v>
      </c>
      <c r="I77" s="7">
        <v>48903</v>
      </c>
      <c r="J77" s="7">
        <v>23198</v>
      </c>
      <c r="K77" s="7">
        <v>7475</v>
      </c>
      <c r="L77" s="7">
        <v>26762</v>
      </c>
      <c r="M77" s="49">
        <f t="shared" ref="M77:O78" si="40">ROUND(D77/G77*100-100,2)</f>
        <v>-53.75</v>
      </c>
      <c r="N77" s="49">
        <f t="shared" si="40"/>
        <v>-49.87</v>
      </c>
      <c r="O77" s="49">
        <f t="shared" si="40"/>
        <v>-49.79</v>
      </c>
      <c r="P77" s="49">
        <f>ROUND(D77/J77*100-100,2)</f>
        <v>-1.73</v>
      </c>
      <c r="Q77" s="49">
        <f t="shared" ref="P77:R78" si="41">ROUND(E77/K77*100-100,2)</f>
        <v>-8.14</v>
      </c>
      <c r="R77" s="49">
        <f t="shared" si="41"/>
        <v>-8.25</v>
      </c>
    </row>
    <row r="78" spans="1:18" ht="21" x14ac:dyDescent="0.5">
      <c r="A78" s="3"/>
      <c r="B78" s="3" t="s">
        <v>72</v>
      </c>
      <c r="C78" s="10" t="s">
        <v>68</v>
      </c>
      <c r="D78" s="11">
        <v>6233.7601648000009</v>
      </c>
      <c r="E78" s="11">
        <v>8257.9043570280974</v>
      </c>
      <c r="F78" s="7">
        <v>29525.866269999995</v>
      </c>
      <c r="G78" s="11">
        <v>8805</v>
      </c>
      <c r="H78" s="11">
        <v>9143</v>
      </c>
      <c r="I78" s="7">
        <v>32662</v>
      </c>
      <c r="J78" s="7">
        <v>7358</v>
      </c>
      <c r="K78" s="7">
        <v>7763</v>
      </c>
      <c r="L78" s="7">
        <v>27792</v>
      </c>
      <c r="M78" s="49">
        <f t="shared" si="40"/>
        <v>-29.2</v>
      </c>
      <c r="N78" s="49">
        <f t="shared" si="40"/>
        <v>-9.68</v>
      </c>
      <c r="O78" s="49">
        <f t="shared" si="40"/>
        <v>-9.6</v>
      </c>
      <c r="P78" s="49">
        <f t="shared" si="41"/>
        <v>-15.28</v>
      </c>
      <c r="Q78" s="49">
        <f t="shared" si="41"/>
        <v>6.38</v>
      </c>
      <c r="R78" s="49">
        <f t="shared" si="41"/>
        <v>6.24</v>
      </c>
    </row>
    <row r="79" spans="1:18" ht="21" x14ac:dyDescent="0.5">
      <c r="A79" s="3"/>
      <c r="B79" s="3" t="s">
        <v>73</v>
      </c>
      <c r="C79" s="10" t="s">
        <v>7</v>
      </c>
      <c r="D79" s="49"/>
      <c r="E79" s="11">
        <v>18296.384047685005</v>
      </c>
      <c r="F79" s="7">
        <v>65423.551529999961</v>
      </c>
      <c r="G79" s="49"/>
      <c r="H79" s="11">
        <v>15602</v>
      </c>
      <c r="I79" s="7">
        <v>55716</v>
      </c>
      <c r="J79" s="49"/>
      <c r="K79" s="7">
        <v>19182</v>
      </c>
      <c r="L79" s="7">
        <v>68679</v>
      </c>
      <c r="M79" s="49"/>
      <c r="N79" s="49">
        <f t="shared" ref="N79:O83" si="42">ROUND(E79/H79*100-100,2)</f>
        <v>17.27</v>
      </c>
      <c r="O79" s="49">
        <f t="shared" si="42"/>
        <v>17.420000000000002</v>
      </c>
      <c r="P79" s="49" t="s">
        <v>55</v>
      </c>
      <c r="Q79" s="49">
        <f t="shared" ref="P79:R83" si="43">ROUND(E79/K79*100-100,2)</f>
        <v>-4.62</v>
      </c>
      <c r="R79" s="49">
        <f t="shared" si="43"/>
        <v>-4.74</v>
      </c>
    </row>
    <row r="80" spans="1:18" ht="21" x14ac:dyDescent="0.5">
      <c r="A80" s="8"/>
      <c r="B80" s="3" t="s">
        <v>74</v>
      </c>
      <c r="C80" s="10" t="s">
        <v>7</v>
      </c>
      <c r="D80" s="49"/>
      <c r="E80" s="7">
        <f t="shared" ref="E80:L80" si="44">SUM(E81:E88)</f>
        <v>6967.5411844134978</v>
      </c>
      <c r="F80" s="7">
        <f t="shared" si="44"/>
        <v>24910.379920000003</v>
      </c>
      <c r="G80" s="49"/>
      <c r="H80" s="7">
        <f t="shared" si="44"/>
        <v>10547</v>
      </c>
      <c r="I80" s="7">
        <f t="shared" si="44"/>
        <v>37651</v>
      </c>
      <c r="J80" s="49"/>
      <c r="K80" s="7">
        <f t="shared" si="44"/>
        <v>7137</v>
      </c>
      <c r="L80" s="7">
        <f t="shared" si="44"/>
        <v>25553</v>
      </c>
      <c r="M80" s="49"/>
      <c r="N80" s="49">
        <f t="shared" si="42"/>
        <v>-33.94</v>
      </c>
      <c r="O80" s="49">
        <f t="shared" si="42"/>
        <v>-33.840000000000003</v>
      </c>
      <c r="P80" s="49" t="s">
        <v>55</v>
      </c>
      <c r="Q80" s="49">
        <f t="shared" si="43"/>
        <v>-2.37</v>
      </c>
      <c r="R80" s="49">
        <f t="shared" si="43"/>
        <v>-2.5099999999999998</v>
      </c>
    </row>
    <row r="81" spans="1:18" ht="21" x14ac:dyDescent="0.5">
      <c r="A81" s="3"/>
      <c r="B81" s="3" t="s">
        <v>75</v>
      </c>
      <c r="C81" s="10" t="s">
        <v>76</v>
      </c>
      <c r="D81" s="11">
        <v>96.794000199999999</v>
      </c>
      <c r="E81" s="11">
        <v>492.49365263949977</v>
      </c>
      <c r="F81" s="7">
        <v>1761.1490699999999</v>
      </c>
      <c r="G81" s="11">
        <v>171</v>
      </c>
      <c r="H81" s="11">
        <v>817</v>
      </c>
      <c r="I81" s="7">
        <v>2917</v>
      </c>
      <c r="J81" s="7">
        <v>113</v>
      </c>
      <c r="K81" s="7">
        <v>698</v>
      </c>
      <c r="L81" s="7">
        <v>2499</v>
      </c>
      <c r="M81" s="49">
        <f>ROUND(D81/G81*100-100,2)</f>
        <v>-43.4</v>
      </c>
      <c r="N81" s="49">
        <f t="shared" si="42"/>
        <v>-39.72</v>
      </c>
      <c r="O81" s="49">
        <f t="shared" si="42"/>
        <v>-39.619999999999997</v>
      </c>
      <c r="P81" s="49">
        <f t="shared" si="43"/>
        <v>-14.34</v>
      </c>
      <c r="Q81" s="49">
        <f t="shared" si="43"/>
        <v>-29.44</v>
      </c>
      <c r="R81" s="49">
        <f t="shared" si="43"/>
        <v>-29.53</v>
      </c>
    </row>
    <row r="82" spans="1:18" ht="21" x14ac:dyDescent="0.5">
      <c r="A82" s="3"/>
      <c r="B82" s="3" t="s">
        <v>77</v>
      </c>
      <c r="C82" s="10" t="s">
        <v>7</v>
      </c>
      <c r="D82" s="49"/>
      <c r="E82" s="11">
        <v>246.35148879759998</v>
      </c>
      <c r="F82" s="7">
        <v>878.29363000000001</v>
      </c>
      <c r="G82" s="49"/>
      <c r="H82" s="11">
        <v>589</v>
      </c>
      <c r="I82" s="7">
        <v>2102</v>
      </c>
      <c r="J82" s="49"/>
      <c r="K82" s="7">
        <v>677</v>
      </c>
      <c r="L82" s="7">
        <v>2423</v>
      </c>
      <c r="M82" s="49"/>
      <c r="N82" s="49">
        <f t="shared" si="42"/>
        <v>-58.17</v>
      </c>
      <c r="O82" s="49">
        <f t="shared" si="42"/>
        <v>-58.22</v>
      </c>
      <c r="P82" s="49"/>
      <c r="Q82" s="49">
        <f t="shared" si="43"/>
        <v>-63.61</v>
      </c>
      <c r="R82" s="49">
        <f t="shared" si="43"/>
        <v>-63.75</v>
      </c>
    </row>
    <row r="83" spans="1:18" ht="21" x14ac:dyDescent="0.5">
      <c r="B83" s="3" t="s">
        <v>78</v>
      </c>
      <c r="C83" s="10" t="s">
        <v>7</v>
      </c>
      <c r="D83" s="49"/>
      <c r="E83" s="7">
        <v>1461.7173954957998</v>
      </c>
      <c r="F83" s="7">
        <v>5226.224720000002</v>
      </c>
      <c r="G83" s="49"/>
      <c r="H83" s="7">
        <v>3007</v>
      </c>
      <c r="I83" s="7">
        <v>10739</v>
      </c>
      <c r="J83" s="49"/>
      <c r="K83" s="7">
        <v>1309</v>
      </c>
      <c r="L83" s="7">
        <v>4685</v>
      </c>
      <c r="M83" s="49"/>
      <c r="N83" s="49">
        <f t="shared" si="42"/>
        <v>-51.39</v>
      </c>
      <c r="O83" s="49">
        <f t="shared" si="42"/>
        <v>-51.33</v>
      </c>
      <c r="P83" s="49" t="s">
        <v>55</v>
      </c>
      <c r="Q83" s="49">
        <f t="shared" si="43"/>
        <v>11.67</v>
      </c>
      <c r="R83" s="49">
        <f t="shared" si="43"/>
        <v>11.55</v>
      </c>
    </row>
    <row r="84" spans="1:18" ht="21" x14ac:dyDescent="0.5">
      <c r="B84" s="3" t="s">
        <v>79</v>
      </c>
      <c r="C84" s="51"/>
      <c r="D84" s="49"/>
      <c r="F84" s="7"/>
      <c r="G84" s="49"/>
      <c r="J84" s="49"/>
      <c r="M84" s="49"/>
      <c r="N84" s="49"/>
      <c r="O84" s="49"/>
      <c r="P84" s="49"/>
      <c r="Q84" s="49"/>
      <c r="R84" s="49"/>
    </row>
    <row r="85" spans="1:18" ht="21" x14ac:dyDescent="0.5">
      <c r="B85" s="3" t="s">
        <v>80</v>
      </c>
      <c r="C85" s="10" t="s">
        <v>7</v>
      </c>
      <c r="D85" s="49"/>
      <c r="E85" s="7">
        <v>775.16277936350025</v>
      </c>
      <c r="F85" s="7">
        <v>2771.5704100000012</v>
      </c>
      <c r="G85" s="49"/>
      <c r="H85" s="7">
        <v>933</v>
      </c>
      <c r="I85" s="7">
        <v>3333</v>
      </c>
      <c r="J85" s="49"/>
      <c r="K85" s="7">
        <v>758</v>
      </c>
      <c r="L85" s="7">
        <v>2716</v>
      </c>
      <c r="M85" s="49"/>
      <c r="N85" s="49">
        <f t="shared" ref="N85:N95" si="45">ROUND(E85/H85*100-100,2)</f>
        <v>-16.920000000000002</v>
      </c>
      <c r="O85" s="49">
        <f t="shared" ref="O85:O95" si="46">ROUND(F85/I85*100-100,2)</f>
        <v>-16.84</v>
      </c>
      <c r="P85" s="49" t="s">
        <v>55</v>
      </c>
      <c r="Q85" s="49">
        <f t="shared" ref="Q85:Q95" si="47">ROUND(E85/K85*100-100,2)</f>
        <v>2.2599999999999998</v>
      </c>
      <c r="R85" s="49">
        <f t="shared" ref="R85:R95" si="48">ROUND(F85/L85*100-100,2)</f>
        <v>2.0499999999999998</v>
      </c>
    </row>
    <row r="86" spans="1:18" ht="21" x14ac:dyDescent="0.5">
      <c r="B86" s="3" t="s">
        <v>81</v>
      </c>
      <c r="C86" s="10" t="s">
        <v>7</v>
      </c>
      <c r="D86" s="49"/>
      <c r="E86" s="11">
        <v>540.11471421210001</v>
      </c>
      <c r="F86" s="7">
        <v>1931.3289700000003</v>
      </c>
      <c r="G86" s="49"/>
      <c r="H86" s="11">
        <v>722</v>
      </c>
      <c r="I86" s="7">
        <v>2577</v>
      </c>
      <c r="J86" s="49"/>
      <c r="K86" s="7">
        <v>443</v>
      </c>
      <c r="L86" s="7">
        <v>1588</v>
      </c>
      <c r="M86" s="49"/>
      <c r="N86" s="49">
        <f t="shared" si="45"/>
        <v>-25.19</v>
      </c>
      <c r="O86" s="49">
        <f t="shared" si="46"/>
        <v>-25.06</v>
      </c>
      <c r="P86" s="49" t="s">
        <v>55</v>
      </c>
      <c r="Q86" s="49">
        <f t="shared" si="47"/>
        <v>21.92</v>
      </c>
      <c r="R86" s="49">
        <f t="shared" si="48"/>
        <v>21.62</v>
      </c>
    </row>
    <row r="87" spans="1:18" ht="21" x14ac:dyDescent="0.5">
      <c r="B87" s="3" t="s">
        <v>112</v>
      </c>
      <c r="C87" s="10" t="s">
        <v>76</v>
      </c>
      <c r="D87" s="11">
        <v>1142.2670000000001</v>
      </c>
      <c r="E87" s="11">
        <v>1852.8720752782986</v>
      </c>
      <c r="F87" s="7">
        <v>6625.7640900000015</v>
      </c>
      <c r="G87" s="7">
        <v>1283</v>
      </c>
      <c r="H87" s="11">
        <v>3075</v>
      </c>
      <c r="I87" s="7">
        <v>10982</v>
      </c>
      <c r="J87" s="7">
        <v>768</v>
      </c>
      <c r="K87" s="7">
        <v>1535</v>
      </c>
      <c r="L87" s="7">
        <v>5495</v>
      </c>
      <c r="M87" s="49">
        <f>ROUND(D87/G87*100-100,2)</f>
        <v>-10.97</v>
      </c>
      <c r="N87" s="49">
        <f t="shared" si="45"/>
        <v>-39.74</v>
      </c>
      <c r="O87" s="49">
        <f t="shared" si="46"/>
        <v>-39.67</v>
      </c>
      <c r="P87" s="49">
        <f t="shared" ref="P87" si="49">ROUND(D87/J87*100-100,2)</f>
        <v>48.73</v>
      </c>
      <c r="Q87" s="49">
        <f t="shared" si="47"/>
        <v>20.71</v>
      </c>
      <c r="R87" s="49">
        <f t="shared" si="48"/>
        <v>20.58</v>
      </c>
    </row>
    <row r="88" spans="1:18" ht="21" x14ac:dyDescent="0.5">
      <c r="B88" s="3" t="s">
        <v>113</v>
      </c>
      <c r="C88" s="10" t="s">
        <v>7</v>
      </c>
      <c r="D88" s="49"/>
      <c r="E88" s="11">
        <v>1598.8290786266998</v>
      </c>
      <c r="F88" s="7">
        <v>5716.0490299999992</v>
      </c>
      <c r="G88" s="49"/>
      <c r="H88" s="11">
        <v>1404</v>
      </c>
      <c r="I88" s="7">
        <v>5001</v>
      </c>
      <c r="J88" s="49"/>
      <c r="K88" s="7">
        <v>1717</v>
      </c>
      <c r="L88" s="7">
        <v>6147</v>
      </c>
      <c r="M88" s="49"/>
      <c r="N88" s="49">
        <f t="shared" si="45"/>
        <v>13.88</v>
      </c>
      <c r="O88" s="49">
        <f t="shared" si="46"/>
        <v>14.3</v>
      </c>
      <c r="P88" s="49" t="s">
        <v>55</v>
      </c>
      <c r="Q88" s="49">
        <f t="shared" si="47"/>
        <v>-6.88</v>
      </c>
      <c r="R88" s="49">
        <f t="shared" si="48"/>
        <v>-7.01</v>
      </c>
    </row>
    <row r="89" spans="1:18" ht="21" x14ac:dyDescent="0.5">
      <c r="A89" s="8"/>
      <c r="B89" s="3" t="s">
        <v>82</v>
      </c>
      <c r="C89" s="10" t="s">
        <v>109</v>
      </c>
      <c r="D89" s="11">
        <v>565.94203750000008</v>
      </c>
      <c r="E89" s="11">
        <v>1018.2594030813002</v>
      </c>
      <c r="F89" s="7">
        <v>3640.6225899999986</v>
      </c>
      <c r="G89" s="7">
        <v>191</v>
      </c>
      <c r="H89" s="11">
        <v>231</v>
      </c>
      <c r="I89" s="7">
        <v>826</v>
      </c>
      <c r="J89" s="7">
        <v>24</v>
      </c>
      <c r="K89" s="7">
        <v>48</v>
      </c>
      <c r="L89" s="7">
        <v>170</v>
      </c>
      <c r="M89" s="49">
        <f>ROUND(D89/G89*100-100,2)</f>
        <v>196.3</v>
      </c>
      <c r="N89" s="49">
        <f t="shared" si="45"/>
        <v>340.8</v>
      </c>
      <c r="O89" s="49">
        <f t="shared" si="46"/>
        <v>340.75</v>
      </c>
      <c r="P89" s="49">
        <f t="shared" ref="P89" si="50">ROUND(D89/J89*100-100,2)</f>
        <v>2258.09</v>
      </c>
      <c r="Q89" s="49">
        <f t="shared" si="47"/>
        <v>2021.37</v>
      </c>
      <c r="R89" s="49">
        <f t="shared" si="48"/>
        <v>2041.54</v>
      </c>
    </row>
    <row r="90" spans="1:18" ht="21" x14ac:dyDescent="0.5">
      <c r="A90" s="8"/>
      <c r="B90" s="3" t="s">
        <v>83</v>
      </c>
      <c r="C90" s="10" t="s">
        <v>7</v>
      </c>
      <c r="D90" s="49"/>
      <c r="E90" s="11">
        <v>425.9002931059</v>
      </c>
      <c r="F90" s="7">
        <v>1523.5185800000002</v>
      </c>
      <c r="G90" s="49"/>
      <c r="H90" s="11">
        <v>705</v>
      </c>
      <c r="I90" s="7">
        <v>2519</v>
      </c>
      <c r="J90" s="49"/>
      <c r="K90" s="7">
        <v>100</v>
      </c>
      <c r="L90" s="7">
        <v>359</v>
      </c>
      <c r="M90" s="49"/>
      <c r="N90" s="49">
        <f t="shared" si="45"/>
        <v>-39.590000000000003</v>
      </c>
      <c r="O90" s="49">
        <f t="shared" si="46"/>
        <v>-39.520000000000003</v>
      </c>
      <c r="P90" s="49" t="s">
        <v>55</v>
      </c>
      <c r="Q90" s="49">
        <f t="shared" si="47"/>
        <v>325.89999999999998</v>
      </c>
      <c r="R90" s="49">
        <f t="shared" si="48"/>
        <v>324.38</v>
      </c>
    </row>
    <row r="91" spans="1:18" ht="21" x14ac:dyDescent="0.5">
      <c r="A91" s="8"/>
      <c r="B91" s="3" t="s">
        <v>84</v>
      </c>
      <c r="C91" s="10" t="s">
        <v>76</v>
      </c>
      <c r="D91" s="61">
        <v>82.787004400000001</v>
      </c>
      <c r="E91" s="11">
        <v>178.21027543070002</v>
      </c>
      <c r="F91" s="7">
        <v>637.18259999999998</v>
      </c>
      <c r="G91" s="7">
        <v>146</v>
      </c>
      <c r="H91" s="11">
        <v>193</v>
      </c>
      <c r="I91" s="7">
        <v>690</v>
      </c>
      <c r="J91" s="7">
        <v>57</v>
      </c>
      <c r="K91" s="7">
        <v>183</v>
      </c>
      <c r="L91" s="7">
        <v>654</v>
      </c>
      <c r="M91" s="49">
        <f t="shared" ref="M91:M92" si="51">ROUND(D91/G91*100-100,2)</f>
        <v>-43.3</v>
      </c>
      <c r="N91" s="49">
        <f t="shared" si="45"/>
        <v>-7.66</v>
      </c>
      <c r="O91" s="49">
        <f t="shared" si="46"/>
        <v>-7.65</v>
      </c>
      <c r="P91" s="49">
        <f t="shared" ref="P91:P92" si="52">ROUND(D91/J91*100-100,2)</f>
        <v>45.24</v>
      </c>
      <c r="Q91" s="49">
        <f t="shared" si="47"/>
        <v>-2.62</v>
      </c>
      <c r="R91" s="49">
        <f t="shared" si="48"/>
        <v>-2.57</v>
      </c>
    </row>
    <row r="92" spans="1:18" ht="21" x14ac:dyDescent="0.5">
      <c r="A92" s="8"/>
      <c r="B92" s="3" t="s">
        <v>85</v>
      </c>
      <c r="C92" s="10" t="s">
        <v>68</v>
      </c>
      <c r="D92" s="61">
        <v>1243.165</v>
      </c>
      <c r="E92" s="11">
        <v>37.195526829999999</v>
      </c>
      <c r="F92" s="7">
        <v>132.99337999999997</v>
      </c>
      <c r="G92" s="7">
        <v>8605</v>
      </c>
      <c r="H92" s="11">
        <v>317</v>
      </c>
      <c r="I92" s="7">
        <v>1134</v>
      </c>
      <c r="J92" s="7">
        <v>1464</v>
      </c>
      <c r="K92" s="7">
        <v>41</v>
      </c>
      <c r="L92" s="7">
        <v>146</v>
      </c>
      <c r="M92" s="49">
        <f t="shared" si="51"/>
        <v>-85.55</v>
      </c>
      <c r="N92" s="49">
        <f t="shared" si="45"/>
        <v>-88.27</v>
      </c>
      <c r="O92" s="49">
        <f t="shared" si="46"/>
        <v>-88.27</v>
      </c>
      <c r="P92" s="49">
        <f t="shared" si="52"/>
        <v>-15.08</v>
      </c>
      <c r="Q92" s="49">
        <f t="shared" si="47"/>
        <v>-9.2799999999999994</v>
      </c>
      <c r="R92" s="49">
        <f t="shared" si="48"/>
        <v>-8.91</v>
      </c>
    </row>
    <row r="93" spans="1:18" ht="21" x14ac:dyDescent="0.5">
      <c r="A93" s="8"/>
      <c r="B93" s="3" t="s">
        <v>86</v>
      </c>
      <c r="C93" s="10" t="s">
        <v>7</v>
      </c>
      <c r="D93" s="49"/>
      <c r="E93" s="7">
        <v>0</v>
      </c>
      <c r="F93" s="7">
        <v>0</v>
      </c>
      <c r="G93" s="49"/>
      <c r="H93" s="7">
        <v>25</v>
      </c>
      <c r="I93" s="7">
        <v>88</v>
      </c>
      <c r="J93" s="49"/>
      <c r="K93" s="7">
        <v>4</v>
      </c>
      <c r="L93" s="7">
        <v>15</v>
      </c>
      <c r="M93" s="49"/>
      <c r="N93" s="49">
        <f t="shared" ref="N93" si="53">ROUND(E93/H93*100-100,2)</f>
        <v>-100</v>
      </c>
      <c r="O93" s="49">
        <f t="shared" ref="O93" si="54">ROUND(F93/I93*100-100,2)</f>
        <v>-100</v>
      </c>
      <c r="P93" s="49" t="s">
        <v>114</v>
      </c>
      <c r="Q93" s="49">
        <f t="shared" ref="Q93" si="55">ROUND(E93/K93*100-100,2)</f>
        <v>-100</v>
      </c>
      <c r="R93" s="49">
        <f t="shared" ref="R93" si="56">ROUND(F93/L93*100-100,2)</f>
        <v>-100</v>
      </c>
    </row>
    <row r="94" spans="1:18" ht="21" x14ac:dyDescent="0.5">
      <c r="A94" s="8"/>
      <c r="B94" s="3" t="s">
        <v>87</v>
      </c>
      <c r="C94" s="10" t="s">
        <v>68</v>
      </c>
      <c r="D94" s="11">
        <v>535710.5</v>
      </c>
      <c r="E94" s="11">
        <v>6215.1307067999996</v>
      </c>
      <c r="F94" s="7">
        <v>22207.736539999998</v>
      </c>
      <c r="G94" s="7">
        <v>873300</v>
      </c>
      <c r="H94" s="7">
        <v>9403</v>
      </c>
      <c r="I94" s="7">
        <v>33558</v>
      </c>
      <c r="J94" s="7">
        <v>588198</v>
      </c>
      <c r="K94" s="7">
        <v>5578</v>
      </c>
      <c r="L94" s="7">
        <v>19972</v>
      </c>
      <c r="M94" s="49">
        <f t="shared" ref="M94:M95" si="57">ROUND(D94/G94*100-100,2)</f>
        <v>-38.659999999999997</v>
      </c>
      <c r="N94" s="49">
        <f t="shared" si="45"/>
        <v>-33.9</v>
      </c>
      <c r="O94" s="49">
        <f t="shared" si="46"/>
        <v>-33.82</v>
      </c>
      <c r="P94" s="49">
        <f t="shared" ref="P94:P95" si="58">ROUND(D94/J94*100-100,2)</f>
        <v>-8.92</v>
      </c>
      <c r="Q94" s="49">
        <f t="shared" si="47"/>
        <v>11.42</v>
      </c>
      <c r="R94" s="49">
        <f t="shared" si="48"/>
        <v>11.19</v>
      </c>
    </row>
    <row r="95" spans="1:18" ht="21" x14ac:dyDescent="0.5">
      <c r="A95" s="8"/>
      <c r="B95" s="3" t="s">
        <v>88</v>
      </c>
      <c r="C95" s="10" t="s">
        <v>68</v>
      </c>
      <c r="D95" s="11">
        <v>2026.681</v>
      </c>
      <c r="E95" s="11">
        <v>889.1956188385999</v>
      </c>
      <c r="F95" s="7">
        <v>3179.6720799999985</v>
      </c>
      <c r="G95" s="7">
        <v>1563</v>
      </c>
      <c r="H95" s="11">
        <v>695</v>
      </c>
      <c r="I95" s="7">
        <v>2482</v>
      </c>
      <c r="J95" s="7">
        <v>1415</v>
      </c>
      <c r="K95" s="7">
        <v>720</v>
      </c>
      <c r="L95" s="7">
        <v>2577</v>
      </c>
      <c r="M95" s="49">
        <f t="shared" si="57"/>
        <v>29.67</v>
      </c>
      <c r="N95" s="49">
        <f t="shared" si="45"/>
        <v>27.94</v>
      </c>
      <c r="O95" s="49">
        <f t="shared" si="46"/>
        <v>28.11</v>
      </c>
      <c r="P95" s="49">
        <f t="shared" si="58"/>
        <v>43.23</v>
      </c>
      <c r="Q95" s="49">
        <f t="shared" si="47"/>
        <v>23.5</v>
      </c>
      <c r="R95" s="49">
        <f t="shared" si="48"/>
        <v>23.39</v>
      </c>
    </row>
    <row r="96" spans="1:18" ht="21" x14ac:dyDescent="0.5">
      <c r="C96" s="51"/>
      <c r="D96" s="7"/>
      <c r="E96" s="7"/>
      <c r="F96" s="7"/>
      <c r="G96" s="7"/>
      <c r="H96" s="7"/>
      <c r="I96" s="7"/>
      <c r="J96" s="7"/>
      <c r="K96" s="7"/>
      <c r="L96" s="7"/>
      <c r="M96" s="49"/>
      <c r="N96" s="49"/>
      <c r="O96" s="49"/>
      <c r="P96" s="49"/>
      <c r="Q96" s="49"/>
      <c r="R96" s="49"/>
    </row>
    <row r="97" spans="1:18" ht="21" x14ac:dyDescent="0.5">
      <c r="A97" s="3"/>
      <c r="B97" s="3" t="s">
        <v>89</v>
      </c>
      <c r="C97" s="10"/>
      <c r="D97" s="2"/>
      <c r="E97" s="7">
        <f t="shared" ref="E97:L97" si="59">E8-SUM(E10,E26,E41,E47)</f>
        <v>54148.075317244162</v>
      </c>
      <c r="F97" s="7">
        <f t="shared" si="59"/>
        <v>193654.41730457125</v>
      </c>
      <c r="G97" s="2"/>
      <c r="H97" s="7">
        <f t="shared" si="59"/>
        <v>61663</v>
      </c>
      <c r="I97" s="7">
        <f t="shared" si="59"/>
        <v>220220</v>
      </c>
      <c r="J97" s="7"/>
      <c r="K97" s="7">
        <f t="shared" si="59"/>
        <v>49280</v>
      </c>
      <c r="L97" s="7">
        <f t="shared" si="59"/>
        <v>176442</v>
      </c>
      <c r="M97" s="49"/>
      <c r="N97" s="49">
        <f t="shared" ref="N97" si="60">ROUND(E97/H97*100-100,2)</f>
        <v>-12.19</v>
      </c>
      <c r="O97" s="49">
        <f t="shared" ref="O97" si="61">ROUND(F97/I97*100-100,2)</f>
        <v>-12.06</v>
      </c>
      <c r="P97" s="49"/>
      <c r="Q97" s="49">
        <f t="shared" ref="Q97" si="62">ROUND(E97/K97*100-100,2)</f>
        <v>9.8800000000000008</v>
      </c>
      <c r="R97" s="49">
        <f t="shared" ref="R97" si="63">ROUND(F97/L97*100-100,2)</f>
        <v>9.76</v>
      </c>
    </row>
    <row r="98" spans="1:18" x14ac:dyDescent="0.45">
      <c r="A98" s="55"/>
      <c r="B98" s="56"/>
      <c r="C98" s="56"/>
      <c r="D98" s="4"/>
      <c r="E98" s="4"/>
      <c r="F98" s="4"/>
      <c r="G98" s="4"/>
      <c r="H98" s="4"/>
      <c r="I98" s="4"/>
      <c r="J98" s="62"/>
      <c r="K98" s="62"/>
      <c r="L98" s="62"/>
      <c r="M98" s="56"/>
      <c r="N98" s="59"/>
      <c r="O98" s="59"/>
      <c r="P98" s="58"/>
      <c r="Q98" s="56"/>
      <c r="R98" s="58"/>
    </row>
    <row r="99" spans="1:18" x14ac:dyDescent="0.45">
      <c r="B99" s="90" t="s">
        <v>116</v>
      </c>
      <c r="C99" s="90"/>
      <c r="D99" s="90"/>
      <c r="E99" s="90"/>
      <c r="F99" s="90"/>
      <c r="G99" s="90"/>
      <c r="H99" s="90"/>
      <c r="K99" s="63"/>
      <c r="L99" s="63"/>
    </row>
    <row r="100" spans="1:18" x14ac:dyDescent="0.45">
      <c r="B100" s="90" t="s">
        <v>115</v>
      </c>
      <c r="C100" s="90"/>
      <c r="D100" s="90"/>
      <c r="E100" s="90"/>
      <c r="F100" s="90"/>
      <c r="G100" s="90"/>
      <c r="H100" s="90"/>
      <c r="K100" s="64"/>
      <c r="L100" s="64"/>
    </row>
    <row r="101" spans="1:18" ht="21" customHeight="1" x14ac:dyDescent="0.45">
      <c r="B101" s="105" t="s">
        <v>117</v>
      </c>
      <c r="C101" s="105"/>
      <c r="D101" s="105"/>
      <c r="E101" s="105"/>
      <c r="F101" s="105"/>
      <c r="G101" s="105"/>
      <c r="H101" s="105"/>
      <c r="I101" s="8"/>
      <c r="K101" s="64"/>
      <c r="L101" s="64"/>
    </row>
    <row r="102" spans="1:18" x14ac:dyDescent="0.45">
      <c r="I102" s="8"/>
      <c r="K102" s="64"/>
      <c r="L102" s="64"/>
    </row>
    <row r="103" spans="1:18" x14ac:dyDescent="0.45">
      <c r="C103" s="3"/>
      <c r="D103" s="8"/>
      <c r="E103" s="8"/>
      <c r="F103" s="8"/>
      <c r="G103" s="10"/>
      <c r="H103" s="8"/>
      <c r="I103" s="8"/>
      <c r="K103" s="64"/>
      <c r="L103" s="64"/>
    </row>
    <row r="104" spans="1:18" ht="21" x14ac:dyDescent="0.5">
      <c r="A104" s="94" t="s">
        <v>126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N104" s="72"/>
      <c r="O104" s="72"/>
      <c r="P104" s="72"/>
    </row>
    <row r="105" spans="1:18" x14ac:dyDescent="0.45">
      <c r="A105" s="10"/>
      <c r="B105" s="10"/>
      <c r="C105" s="10"/>
      <c r="D105" s="10"/>
      <c r="E105" s="5"/>
      <c r="F105" s="10"/>
      <c r="G105" s="10"/>
      <c r="H105" s="5"/>
      <c r="I105" s="10"/>
      <c r="J105" s="10"/>
      <c r="K105" s="5"/>
      <c r="L105" s="10"/>
    </row>
    <row r="106" spans="1:18" x14ac:dyDescent="0.45">
      <c r="E106" s="2"/>
      <c r="H106" s="2"/>
      <c r="I106" s="3" t="s">
        <v>108</v>
      </c>
      <c r="K106" s="2"/>
    </row>
    <row r="107" spans="1:18" x14ac:dyDescent="0.45">
      <c r="E107" s="2"/>
      <c r="H107" s="2"/>
      <c r="I107" s="3" t="s">
        <v>107</v>
      </c>
      <c r="J107" s="56"/>
      <c r="K107" s="4"/>
      <c r="L107" s="56"/>
    </row>
    <row r="108" spans="1:18" x14ac:dyDescent="0.45">
      <c r="A108" s="65"/>
      <c r="B108" s="66"/>
      <c r="C108" s="23" t="s">
        <v>91</v>
      </c>
      <c r="D108" s="91" t="s">
        <v>127</v>
      </c>
      <c r="E108" s="92"/>
      <c r="F108" s="93"/>
      <c r="G108" s="91" t="s">
        <v>128</v>
      </c>
      <c r="H108" s="92"/>
      <c r="I108" s="93"/>
      <c r="J108" s="67" t="s">
        <v>129</v>
      </c>
      <c r="K108" s="2"/>
    </row>
    <row r="109" spans="1:18" x14ac:dyDescent="0.45">
      <c r="A109" s="1" t="s">
        <v>1</v>
      </c>
      <c r="B109" s="68"/>
      <c r="C109" s="10" t="s">
        <v>92</v>
      </c>
      <c r="D109" s="33"/>
      <c r="E109" s="2"/>
      <c r="F109" s="32"/>
      <c r="H109" s="14"/>
      <c r="J109" s="69" t="s">
        <v>130</v>
      </c>
      <c r="K109" s="4"/>
      <c r="L109" s="56"/>
    </row>
    <row r="110" spans="1:18" x14ac:dyDescent="0.45">
      <c r="A110" s="3" t="s">
        <v>2</v>
      </c>
      <c r="B110" s="68" t="s">
        <v>94</v>
      </c>
      <c r="C110" s="10" t="s">
        <v>95</v>
      </c>
      <c r="D110" s="36" t="s">
        <v>96</v>
      </c>
      <c r="E110" s="106" t="s">
        <v>97</v>
      </c>
      <c r="F110" s="107"/>
      <c r="G110" s="36" t="s">
        <v>96</v>
      </c>
      <c r="H110" s="106" t="s">
        <v>97</v>
      </c>
      <c r="I110" s="107"/>
      <c r="J110" s="36" t="s">
        <v>96</v>
      </c>
      <c r="K110" s="91" t="s">
        <v>97</v>
      </c>
      <c r="L110" s="92"/>
    </row>
    <row r="111" spans="1:18" x14ac:dyDescent="0.45">
      <c r="A111" s="56"/>
      <c r="B111" s="60"/>
      <c r="C111" s="39" t="s">
        <v>98</v>
      </c>
      <c r="D111" s="60"/>
      <c r="E111" s="40" t="s">
        <v>99</v>
      </c>
      <c r="F111" s="41" t="s">
        <v>100</v>
      </c>
      <c r="G111" s="70"/>
      <c r="H111" s="40" t="s">
        <v>99</v>
      </c>
      <c r="I111" s="41" t="s">
        <v>101</v>
      </c>
      <c r="J111" s="71"/>
      <c r="K111" s="40" t="s">
        <v>99</v>
      </c>
      <c r="L111" s="46" t="s">
        <v>101</v>
      </c>
    </row>
    <row r="112" spans="1:18" ht="21" x14ac:dyDescent="0.5">
      <c r="A112" s="3"/>
      <c r="B112" s="3" t="s">
        <v>3</v>
      </c>
      <c r="D112" s="72"/>
      <c r="E112" s="72">
        <v>5757852</v>
      </c>
      <c r="F112" s="72">
        <v>20467512.021663107</v>
      </c>
      <c r="H112" s="18">
        <v>6143409</v>
      </c>
      <c r="I112" s="18">
        <v>22073187</v>
      </c>
      <c r="J112" s="49"/>
      <c r="K112" s="49">
        <f>ROUND(E112/H112*100-100,2)</f>
        <v>-6.28</v>
      </c>
      <c r="L112" s="49">
        <f>ROUND(F112/I112*100-100,2)</f>
        <v>-7.27</v>
      </c>
      <c r="M112" s="73"/>
      <c r="N112" s="74"/>
      <c r="O112" s="74"/>
    </row>
    <row r="113" spans="1:17" ht="21" x14ac:dyDescent="0.5">
      <c r="A113" s="3"/>
      <c r="D113" s="72"/>
      <c r="E113" s="72"/>
      <c r="F113" s="72"/>
      <c r="G113" s="18"/>
      <c r="H113" s="72"/>
      <c r="I113" s="72"/>
      <c r="J113" s="49"/>
      <c r="K113" s="49"/>
      <c r="L113" s="49"/>
      <c r="M113" s="73"/>
      <c r="N113" s="74"/>
      <c r="O113" s="74"/>
      <c r="P113" s="2"/>
      <c r="Q113" s="2"/>
    </row>
    <row r="114" spans="1:17" ht="21" x14ac:dyDescent="0.5">
      <c r="A114" s="10" t="s">
        <v>5</v>
      </c>
      <c r="B114" s="3" t="s">
        <v>6</v>
      </c>
      <c r="C114" s="10"/>
      <c r="D114" s="52"/>
      <c r="E114" s="7">
        <f>SUM(E115,E118:E128)</f>
        <v>954650.36803759867</v>
      </c>
      <c r="F114" s="7">
        <f>SUM(F115,F118:F128)</f>
        <v>3394884.4420985384</v>
      </c>
      <c r="G114" s="52"/>
      <c r="H114" s="7">
        <f>SUM(H115,H118:H128)</f>
        <v>1439772</v>
      </c>
      <c r="I114" s="7">
        <f>SUM(I115,I118:I128)</f>
        <v>5173737</v>
      </c>
      <c r="J114" s="49"/>
      <c r="K114" s="49">
        <f>ROUND(E114/H114*100-100,2)</f>
        <v>-33.69</v>
      </c>
      <c r="L114" s="49">
        <f>ROUND(F114/I114*100-100,2)</f>
        <v>-34.380000000000003</v>
      </c>
      <c r="M114" s="73"/>
      <c r="N114" s="74"/>
      <c r="O114" s="74"/>
      <c r="P114" s="2"/>
      <c r="Q114" s="2"/>
    </row>
    <row r="115" spans="1:17" ht="21" x14ac:dyDescent="0.5">
      <c r="A115" s="8"/>
      <c r="B115" s="3" t="s">
        <v>8</v>
      </c>
      <c r="C115" s="10" t="s">
        <v>9</v>
      </c>
      <c r="D115" s="7">
        <f t="shared" ref="D115:F115" si="64">SUM(D116:D117)</f>
        <v>2801216.3662252002</v>
      </c>
      <c r="E115" s="7">
        <f t="shared" si="64"/>
        <v>419463.71435430169</v>
      </c>
      <c r="F115" s="7">
        <f t="shared" si="64"/>
        <v>1492228.03626</v>
      </c>
      <c r="G115" s="7">
        <f t="shared" ref="G115:I115" si="65">SUM(G116:G117)</f>
        <v>4168798</v>
      </c>
      <c r="H115" s="7">
        <f t="shared" si="65"/>
        <v>691082</v>
      </c>
      <c r="I115" s="7">
        <f t="shared" si="65"/>
        <v>2483362</v>
      </c>
      <c r="J115" s="49">
        <f>ROUND(D115/G115*100-100,2)</f>
        <v>-32.81</v>
      </c>
      <c r="K115" s="49">
        <f>ROUND(E115/H115*100-100,2)</f>
        <v>-39.299999999999997</v>
      </c>
      <c r="L115" s="49">
        <f>ROUND(F115/I115*100-100,2)</f>
        <v>-39.909999999999997</v>
      </c>
      <c r="M115" s="73"/>
      <c r="N115" s="75"/>
      <c r="O115" s="75"/>
    </row>
    <row r="116" spans="1:17" ht="21" x14ac:dyDescent="0.5">
      <c r="B116" s="3" t="s">
        <v>10</v>
      </c>
      <c r="C116" s="10" t="s">
        <v>9</v>
      </c>
      <c r="D116" s="72">
        <v>509103.6196264</v>
      </c>
      <c r="E116" s="72">
        <v>154279.5945182323</v>
      </c>
      <c r="F116" s="72">
        <v>549106.84370999993</v>
      </c>
      <c r="G116" s="18">
        <v>587986</v>
      </c>
      <c r="H116" s="18">
        <v>167036</v>
      </c>
      <c r="I116" s="18">
        <v>599965</v>
      </c>
      <c r="J116" s="49">
        <f t="shared" ref="J116:J120" si="66">ROUND(D116/G116*100-100,2)</f>
        <v>-13.42</v>
      </c>
      <c r="K116" s="49">
        <f t="shared" ref="K116:L120" si="67">ROUND(E116/H116*100-100,2)</f>
        <v>-7.64</v>
      </c>
      <c r="L116" s="49">
        <f t="shared" si="67"/>
        <v>-8.48</v>
      </c>
      <c r="M116" s="9"/>
      <c r="N116" s="9"/>
      <c r="O116" s="75"/>
    </row>
    <row r="117" spans="1:17" ht="21" x14ac:dyDescent="0.5">
      <c r="B117" s="3" t="s">
        <v>11</v>
      </c>
      <c r="C117" s="10" t="s">
        <v>9</v>
      </c>
      <c r="D117" s="72">
        <v>2292112.7465988002</v>
      </c>
      <c r="E117" s="72">
        <v>265184.11983606941</v>
      </c>
      <c r="F117" s="72">
        <v>943121.19255000004</v>
      </c>
      <c r="G117" s="18">
        <v>3580812</v>
      </c>
      <c r="H117" s="18">
        <v>524046</v>
      </c>
      <c r="I117" s="18">
        <v>1883397</v>
      </c>
      <c r="J117" s="49">
        <f t="shared" si="66"/>
        <v>-35.99</v>
      </c>
      <c r="K117" s="49">
        <f t="shared" si="67"/>
        <v>-49.4</v>
      </c>
      <c r="L117" s="49">
        <f t="shared" si="67"/>
        <v>-49.92</v>
      </c>
      <c r="M117" s="9"/>
      <c r="N117" s="9"/>
      <c r="O117" s="75"/>
    </row>
    <row r="118" spans="1:17" ht="21" x14ac:dyDescent="0.5">
      <c r="A118" s="8"/>
      <c r="B118" s="3" t="s">
        <v>12</v>
      </c>
      <c r="C118" s="10" t="s">
        <v>9</v>
      </c>
      <c r="D118" s="72">
        <v>127307.77032</v>
      </c>
      <c r="E118" s="72">
        <v>81257.336804899998</v>
      </c>
      <c r="F118" s="72">
        <v>289162.27114000003</v>
      </c>
      <c r="G118" s="18">
        <v>126057</v>
      </c>
      <c r="H118" s="18">
        <v>73343</v>
      </c>
      <c r="I118" s="18">
        <v>263589</v>
      </c>
      <c r="J118" s="49">
        <f t="shared" si="66"/>
        <v>0.99</v>
      </c>
      <c r="K118" s="49">
        <f t="shared" si="67"/>
        <v>10.79</v>
      </c>
      <c r="L118" s="49">
        <f t="shared" si="67"/>
        <v>9.6999999999999993</v>
      </c>
      <c r="M118" s="9"/>
      <c r="N118" s="9"/>
      <c r="O118" s="75"/>
    </row>
    <row r="119" spans="1:17" ht="21" x14ac:dyDescent="0.5">
      <c r="A119" s="8"/>
      <c r="B119" s="3" t="s">
        <v>13</v>
      </c>
      <c r="C119" s="10" t="s">
        <v>9</v>
      </c>
      <c r="D119" s="72">
        <v>471263.87183829187</v>
      </c>
      <c r="E119" s="72">
        <v>70942.988967961501</v>
      </c>
      <c r="F119" s="72">
        <v>251946.8912663954</v>
      </c>
      <c r="G119" s="18">
        <v>462692</v>
      </c>
      <c r="H119" s="18">
        <v>66014</v>
      </c>
      <c r="I119" s="18">
        <v>237130</v>
      </c>
      <c r="J119" s="49">
        <f t="shared" si="66"/>
        <v>1.85</v>
      </c>
      <c r="K119" s="49">
        <f t="shared" si="67"/>
        <v>7.47</v>
      </c>
      <c r="L119" s="49">
        <f t="shared" si="67"/>
        <v>6.25</v>
      </c>
      <c r="M119" s="9"/>
      <c r="N119" s="9"/>
      <c r="O119" s="75"/>
    </row>
    <row r="120" spans="1:17" ht="21" x14ac:dyDescent="0.5">
      <c r="A120" s="8"/>
      <c r="B120" s="3" t="s">
        <v>14</v>
      </c>
      <c r="C120" s="10" t="s">
        <v>9</v>
      </c>
      <c r="D120" s="72">
        <v>423840.00399290002</v>
      </c>
      <c r="E120" s="72">
        <v>34212.721367127102</v>
      </c>
      <c r="F120" s="72">
        <v>121681.22529732111</v>
      </c>
      <c r="G120" s="18">
        <v>803943</v>
      </c>
      <c r="H120" s="18">
        <v>63292</v>
      </c>
      <c r="I120" s="18">
        <v>227224</v>
      </c>
      <c r="J120" s="49">
        <f t="shared" si="66"/>
        <v>-47.28</v>
      </c>
      <c r="K120" s="49">
        <f t="shared" si="67"/>
        <v>-45.94</v>
      </c>
      <c r="L120" s="49">
        <f t="shared" si="67"/>
        <v>-46.45</v>
      </c>
      <c r="M120" s="9"/>
      <c r="N120" s="9"/>
      <c r="O120" s="75"/>
    </row>
    <row r="121" spans="1:17" ht="21" x14ac:dyDescent="0.5">
      <c r="A121" s="8"/>
      <c r="B121" s="3" t="s">
        <v>104</v>
      </c>
      <c r="C121" s="10" t="s">
        <v>9</v>
      </c>
      <c r="D121" s="72">
        <v>0</v>
      </c>
      <c r="E121" s="72">
        <v>0</v>
      </c>
      <c r="F121" s="72">
        <v>0</v>
      </c>
      <c r="G121" s="72">
        <v>0</v>
      </c>
      <c r="H121" s="72">
        <v>0</v>
      </c>
      <c r="I121" s="72">
        <v>0</v>
      </c>
      <c r="J121" s="49">
        <v>0</v>
      </c>
      <c r="K121" s="49">
        <v>0</v>
      </c>
      <c r="L121" s="49">
        <v>0</v>
      </c>
      <c r="M121" s="9"/>
      <c r="N121" s="9"/>
      <c r="O121" s="75"/>
    </row>
    <row r="122" spans="1:17" ht="21" x14ac:dyDescent="0.5">
      <c r="A122" s="8"/>
      <c r="B122" s="3" t="s">
        <v>15</v>
      </c>
      <c r="C122" s="10" t="s">
        <v>9</v>
      </c>
      <c r="D122" s="72">
        <v>31856.691500000001</v>
      </c>
      <c r="E122" s="72">
        <v>27393.970724721901</v>
      </c>
      <c r="F122" s="72">
        <v>97484.322950000002</v>
      </c>
      <c r="G122" s="18">
        <v>32756</v>
      </c>
      <c r="H122" s="18">
        <v>34799</v>
      </c>
      <c r="I122" s="18">
        <v>125026</v>
      </c>
      <c r="J122" s="49">
        <f>ROUND(D122/G122*100-100,2)</f>
        <v>-2.75</v>
      </c>
      <c r="K122" s="49">
        <f>ROUND(E122/H122*100-100,2)</f>
        <v>-21.28</v>
      </c>
      <c r="L122" s="49">
        <f>ROUND(F122/I122*100-100,2)</f>
        <v>-22.03</v>
      </c>
      <c r="M122" s="9"/>
      <c r="N122" s="9"/>
      <c r="O122" s="75"/>
    </row>
    <row r="123" spans="1:17" ht="21" x14ac:dyDescent="0.5">
      <c r="A123" s="8"/>
      <c r="B123" s="3" t="s">
        <v>16</v>
      </c>
      <c r="C123" s="10" t="s">
        <v>9</v>
      </c>
      <c r="D123" s="72">
        <v>0</v>
      </c>
      <c r="E123" s="72">
        <v>0</v>
      </c>
      <c r="F123" s="72">
        <v>0</v>
      </c>
      <c r="G123" s="72">
        <v>0</v>
      </c>
      <c r="H123" s="72">
        <v>0</v>
      </c>
      <c r="I123" s="72">
        <v>0</v>
      </c>
      <c r="J123" s="49">
        <v>0</v>
      </c>
      <c r="K123" s="49">
        <v>0</v>
      </c>
      <c r="L123" s="49">
        <v>0</v>
      </c>
      <c r="M123" s="9"/>
      <c r="N123" s="9"/>
      <c r="O123" s="75"/>
    </row>
    <row r="124" spans="1:17" ht="21" x14ac:dyDescent="0.5">
      <c r="A124" s="8"/>
      <c r="B124" s="3" t="s">
        <v>17</v>
      </c>
      <c r="C124" s="10" t="s">
        <v>9</v>
      </c>
      <c r="D124" s="72">
        <v>20349.796718099999</v>
      </c>
      <c r="E124" s="72">
        <v>17246.608681963196</v>
      </c>
      <c r="F124" s="72">
        <v>61333.382929999978</v>
      </c>
      <c r="G124" s="18">
        <v>18124</v>
      </c>
      <c r="H124" s="18">
        <v>17347</v>
      </c>
      <c r="I124" s="18">
        <v>62335</v>
      </c>
      <c r="J124" s="49">
        <f t="shared" ref="J124:L125" si="68">ROUND(D124/G124*100-100,2)</f>
        <v>12.28</v>
      </c>
      <c r="K124" s="49">
        <f t="shared" si="68"/>
        <v>-0.57999999999999996</v>
      </c>
      <c r="L124" s="49">
        <f t="shared" si="68"/>
        <v>-1.61</v>
      </c>
      <c r="M124" s="9"/>
      <c r="N124" s="9"/>
      <c r="O124" s="75"/>
    </row>
    <row r="125" spans="1:17" ht="21" x14ac:dyDescent="0.5">
      <c r="A125" s="8"/>
      <c r="B125" s="3" t="s">
        <v>18</v>
      </c>
      <c r="C125" s="10" t="s">
        <v>9</v>
      </c>
      <c r="D125" s="72">
        <v>145477.4397285</v>
      </c>
      <c r="E125" s="72">
        <v>43893.289478805702</v>
      </c>
      <c r="F125" s="72">
        <v>156311.39991000001</v>
      </c>
      <c r="G125" s="18">
        <v>284549</v>
      </c>
      <c r="H125" s="18">
        <v>94335</v>
      </c>
      <c r="I125" s="18">
        <v>339214</v>
      </c>
      <c r="J125" s="49">
        <f t="shared" si="68"/>
        <v>-48.87</v>
      </c>
      <c r="K125" s="49">
        <f t="shared" si="68"/>
        <v>-53.47</v>
      </c>
      <c r="L125" s="49">
        <f t="shared" si="68"/>
        <v>-53.92</v>
      </c>
      <c r="M125" s="9"/>
      <c r="N125" s="9"/>
      <c r="O125" s="75"/>
    </row>
    <row r="126" spans="1:17" ht="21" x14ac:dyDescent="0.5">
      <c r="A126" s="8"/>
      <c r="B126" s="3" t="s">
        <v>19</v>
      </c>
      <c r="C126" s="10" t="s">
        <v>9</v>
      </c>
      <c r="D126" s="72">
        <v>0</v>
      </c>
      <c r="E126" s="72">
        <v>0</v>
      </c>
      <c r="F126" s="72">
        <v>0</v>
      </c>
      <c r="G126" s="72">
        <v>757779</v>
      </c>
      <c r="H126" s="72">
        <v>113211</v>
      </c>
      <c r="I126" s="72">
        <v>406999</v>
      </c>
      <c r="J126" s="49">
        <f t="shared" ref="J126" si="69">ROUND(D126/G126*100-100,2)</f>
        <v>-100</v>
      </c>
      <c r="K126" s="49">
        <f t="shared" ref="K126" si="70">ROUND(E126/H126*100-100,2)</f>
        <v>-100</v>
      </c>
      <c r="L126" s="49">
        <f t="shared" ref="L126" si="71">ROUND(F126/I126*100-100,2)</f>
        <v>-100</v>
      </c>
      <c r="M126" s="9"/>
      <c r="N126" s="9"/>
      <c r="O126" s="75"/>
    </row>
    <row r="127" spans="1:17" ht="21" x14ac:dyDescent="0.5">
      <c r="A127" s="8"/>
      <c r="B127" s="3" t="s">
        <v>20</v>
      </c>
      <c r="C127" s="10" t="s">
        <v>9</v>
      </c>
      <c r="D127" s="72">
        <v>83320.56466952381</v>
      </c>
      <c r="E127" s="72">
        <v>104049.85618187211</v>
      </c>
      <c r="F127" s="72">
        <v>370152.78503482201</v>
      </c>
      <c r="G127" s="18">
        <v>78883</v>
      </c>
      <c r="H127" s="18">
        <v>94258</v>
      </c>
      <c r="I127" s="18">
        <v>338645</v>
      </c>
      <c r="J127" s="49">
        <f>ROUND(D127/G127*100-100,2)</f>
        <v>5.63</v>
      </c>
      <c r="K127" s="49">
        <f>ROUND(E127/H127*100-100,2)</f>
        <v>10.39</v>
      </c>
      <c r="L127" s="49">
        <f>ROUND(F127/I127*100-100,2)</f>
        <v>9.3000000000000007</v>
      </c>
      <c r="M127" s="9"/>
      <c r="N127" s="9"/>
      <c r="O127" s="75"/>
    </row>
    <row r="128" spans="1:17" ht="21" x14ac:dyDescent="0.5">
      <c r="A128" s="8"/>
      <c r="B128" s="3" t="s">
        <v>21</v>
      </c>
      <c r="C128" s="10" t="s">
        <v>7</v>
      </c>
      <c r="D128" s="49"/>
      <c r="E128" s="72">
        <v>156189.8814759455</v>
      </c>
      <c r="F128" s="72">
        <v>554584.12731000001</v>
      </c>
      <c r="G128" s="49"/>
      <c r="H128" s="18">
        <v>192091</v>
      </c>
      <c r="I128" s="18">
        <v>690213</v>
      </c>
      <c r="J128" s="49"/>
      <c r="K128" s="49">
        <f>ROUND(E128/H128*100-100,2)</f>
        <v>-18.690000000000001</v>
      </c>
      <c r="L128" s="49">
        <f>ROUND(F128/I128*100-100,2)</f>
        <v>-19.649999999999999</v>
      </c>
      <c r="M128" s="9"/>
      <c r="N128" s="9"/>
      <c r="O128" s="75"/>
    </row>
    <row r="129" spans="1:15" ht="21" x14ac:dyDescent="0.5">
      <c r="A129" s="8"/>
      <c r="B129" s="3"/>
      <c r="C129" s="10"/>
      <c r="D129" s="72"/>
      <c r="E129" s="72"/>
      <c r="F129" s="72"/>
      <c r="G129" s="18"/>
      <c r="H129" s="18"/>
      <c r="I129" s="18"/>
      <c r="J129" s="49"/>
      <c r="K129" s="49"/>
      <c r="L129" s="49"/>
      <c r="M129" s="9"/>
      <c r="N129" s="9"/>
      <c r="O129" s="75"/>
    </row>
    <row r="130" spans="1:15" ht="21" x14ac:dyDescent="0.5">
      <c r="A130" s="10" t="s">
        <v>22</v>
      </c>
      <c r="B130" s="3" t="s">
        <v>23</v>
      </c>
      <c r="C130" s="10"/>
      <c r="D130" s="72"/>
      <c r="E130" s="7">
        <f t="shared" ref="E130:I130" si="72">SUM(E131:E143)</f>
        <v>3437049.8496823683</v>
      </c>
      <c r="F130" s="7">
        <f t="shared" si="72"/>
        <v>12216178.646840002</v>
      </c>
      <c r="G130" s="72"/>
      <c r="H130" s="7">
        <f t="shared" si="72"/>
        <v>3391150</v>
      </c>
      <c r="I130" s="7">
        <f t="shared" si="72"/>
        <v>12183734</v>
      </c>
      <c r="J130" s="49"/>
      <c r="K130" s="49">
        <f t="shared" ref="K130:L133" si="73">ROUND(E130/H130*100-100,2)</f>
        <v>1.35</v>
      </c>
      <c r="L130" s="49">
        <f t="shared" si="73"/>
        <v>0.27</v>
      </c>
      <c r="M130" s="9"/>
      <c r="N130" s="9"/>
      <c r="O130" s="75"/>
    </row>
    <row r="131" spans="1:15" ht="21" x14ac:dyDescent="0.5">
      <c r="A131" s="8"/>
      <c r="B131" s="3" t="s">
        <v>24</v>
      </c>
      <c r="C131" s="10" t="s">
        <v>9</v>
      </c>
      <c r="D131" s="72">
        <v>1550</v>
      </c>
      <c r="E131" s="72">
        <v>733</v>
      </c>
      <c r="F131" s="72">
        <v>2606</v>
      </c>
      <c r="G131" s="72">
        <v>433</v>
      </c>
      <c r="H131" s="72">
        <v>243</v>
      </c>
      <c r="I131" s="72">
        <v>871</v>
      </c>
      <c r="J131" s="49">
        <f>ROUND(D131/G131*100-100,2)</f>
        <v>257.97000000000003</v>
      </c>
      <c r="K131" s="49">
        <f t="shared" ref="K131" si="74">ROUND(E131/H131*100-100,2)</f>
        <v>201.65</v>
      </c>
      <c r="L131" s="49">
        <f t="shared" ref="L131" si="75">ROUND(F131/I131*100-100,2)</f>
        <v>199.2</v>
      </c>
      <c r="M131" s="9"/>
      <c r="N131" s="9"/>
      <c r="O131" s="75"/>
    </row>
    <row r="132" spans="1:15" ht="21" x14ac:dyDescent="0.5">
      <c r="A132" s="8"/>
      <c r="B132" s="3" t="s">
        <v>25</v>
      </c>
      <c r="C132" s="10" t="s">
        <v>9</v>
      </c>
      <c r="D132" s="72">
        <v>204696.79102999999</v>
      </c>
      <c r="E132" s="72">
        <v>140807.81574548769</v>
      </c>
      <c r="F132" s="72">
        <v>500714.52947999997</v>
      </c>
      <c r="G132" s="18">
        <v>179269</v>
      </c>
      <c r="H132" s="18">
        <v>134046</v>
      </c>
      <c r="I132" s="18">
        <v>481654</v>
      </c>
      <c r="J132" s="49">
        <f>ROUND(D132/G132*100-100,2)</f>
        <v>14.18</v>
      </c>
      <c r="K132" s="49">
        <f t="shared" si="73"/>
        <v>5.04</v>
      </c>
      <c r="L132" s="49">
        <f t="shared" si="73"/>
        <v>3.96</v>
      </c>
      <c r="M132" s="9"/>
      <c r="N132" s="9"/>
      <c r="O132" s="75"/>
    </row>
    <row r="133" spans="1:15" ht="21" x14ac:dyDescent="0.5">
      <c r="A133" s="8"/>
      <c r="B133" s="3" t="s">
        <v>111</v>
      </c>
      <c r="C133" s="10" t="s">
        <v>9</v>
      </c>
      <c r="D133" s="72">
        <v>216134.42768379999</v>
      </c>
      <c r="E133" s="72">
        <v>316406.62627530133</v>
      </c>
      <c r="F133" s="72">
        <v>1124703.01198</v>
      </c>
      <c r="G133" s="18">
        <v>237417</v>
      </c>
      <c r="H133" s="18">
        <v>355862</v>
      </c>
      <c r="I133" s="18">
        <v>1278484</v>
      </c>
      <c r="J133" s="49">
        <f>ROUND(D133/G133*100-100,2)</f>
        <v>-8.9600000000000009</v>
      </c>
      <c r="K133" s="49">
        <f t="shared" si="73"/>
        <v>-11.09</v>
      </c>
      <c r="L133" s="49">
        <f t="shared" si="73"/>
        <v>-12.03</v>
      </c>
      <c r="M133" s="9"/>
      <c r="N133" s="9"/>
      <c r="O133" s="75"/>
    </row>
    <row r="134" spans="1:15" ht="21" x14ac:dyDescent="0.5">
      <c r="A134" s="8"/>
      <c r="B134" s="3" t="s">
        <v>27</v>
      </c>
      <c r="C134" s="10" t="s">
        <v>9</v>
      </c>
      <c r="D134" s="72">
        <v>8</v>
      </c>
      <c r="E134" s="72">
        <v>9</v>
      </c>
      <c r="F134" s="72">
        <v>2.1918699999999998</v>
      </c>
      <c r="G134" s="72">
        <v>2</v>
      </c>
      <c r="H134" s="72">
        <v>2</v>
      </c>
      <c r="I134" s="72">
        <v>6</v>
      </c>
      <c r="J134" s="49">
        <f>ROUND(D134/G134*100-100,2)</f>
        <v>300</v>
      </c>
      <c r="K134" s="49">
        <f t="shared" ref="K134" si="76">ROUND(E134/H134*100-100,2)</f>
        <v>350</v>
      </c>
      <c r="L134" s="49">
        <f t="shared" ref="L134" si="77">ROUND(F134/I134*100-100,2)</f>
        <v>-63.47</v>
      </c>
      <c r="M134" s="9"/>
      <c r="N134" s="9"/>
      <c r="O134" s="75"/>
    </row>
    <row r="135" spans="1:15" ht="21" x14ac:dyDescent="0.5">
      <c r="A135" s="8"/>
      <c r="B135" s="3" t="s">
        <v>28</v>
      </c>
      <c r="C135" s="10" t="s">
        <v>9</v>
      </c>
      <c r="D135" s="72">
        <v>8235.2151759999997</v>
      </c>
      <c r="E135" s="72">
        <v>6231.3374598073997</v>
      </c>
      <c r="F135" s="72">
        <v>22145.0828</v>
      </c>
      <c r="G135" s="18">
        <v>8238</v>
      </c>
      <c r="H135" s="18">
        <v>6434</v>
      </c>
      <c r="I135" s="18">
        <v>23116</v>
      </c>
      <c r="J135" s="49">
        <f t="shared" ref="J135:L141" si="78">ROUND(D135/G135*100-100,2)</f>
        <v>-0.03</v>
      </c>
      <c r="K135" s="49">
        <f t="shared" si="78"/>
        <v>-3.15</v>
      </c>
      <c r="L135" s="49">
        <f t="shared" si="78"/>
        <v>-4.2</v>
      </c>
      <c r="M135" s="9"/>
      <c r="N135" s="9"/>
      <c r="O135" s="75"/>
    </row>
    <row r="136" spans="1:15" ht="21" x14ac:dyDescent="0.5">
      <c r="A136" s="8"/>
      <c r="B136" s="3" t="s">
        <v>29</v>
      </c>
      <c r="C136" s="10" t="s">
        <v>30</v>
      </c>
      <c r="D136" s="72">
        <v>170746.12332660001</v>
      </c>
      <c r="E136" s="72">
        <v>960120.05770114018</v>
      </c>
      <c r="F136" s="72">
        <v>3411384.1748899999</v>
      </c>
      <c r="G136" s="18">
        <v>171181</v>
      </c>
      <c r="H136" s="18">
        <v>946125</v>
      </c>
      <c r="I136" s="18">
        <v>3399427</v>
      </c>
      <c r="J136" s="49">
        <f t="shared" si="78"/>
        <v>-0.25</v>
      </c>
      <c r="K136" s="49">
        <f t="shared" si="78"/>
        <v>1.48</v>
      </c>
      <c r="L136" s="49">
        <f t="shared" si="78"/>
        <v>0.35</v>
      </c>
      <c r="M136" s="9"/>
      <c r="N136" s="9"/>
      <c r="O136" s="75"/>
    </row>
    <row r="137" spans="1:15" ht="21" x14ac:dyDescent="0.5">
      <c r="A137" s="8"/>
      <c r="B137" s="3" t="s">
        <v>31</v>
      </c>
      <c r="C137" s="10" t="s">
        <v>9</v>
      </c>
      <c r="D137" s="72">
        <v>354764.47909479996</v>
      </c>
      <c r="E137" s="72">
        <v>602238.00694739388</v>
      </c>
      <c r="F137" s="72">
        <v>2140354.26712</v>
      </c>
      <c r="G137" s="18">
        <v>349120</v>
      </c>
      <c r="H137" s="18">
        <v>589659</v>
      </c>
      <c r="I137" s="18">
        <v>2118503</v>
      </c>
      <c r="J137" s="49">
        <f t="shared" si="78"/>
        <v>1.62</v>
      </c>
      <c r="K137" s="49">
        <f t="shared" si="78"/>
        <v>2.13</v>
      </c>
      <c r="L137" s="49">
        <f t="shared" si="78"/>
        <v>1.03</v>
      </c>
      <c r="M137" s="9"/>
      <c r="N137" s="9"/>
      <c r="O137" s="75"/>
    </row>
    <row r="138" spans="1:15" ht="21" x14ac:dyDescent="0.5">
      <c r="A138" s="8"/>
      <c r="B138" s="3" t="s">
        <v>32</v>
      </c>
      <c r="C138" s="10" t="s">
        <v>9</v>
      </c>
      <c r="D138" s="72">
        <v>147221.38366640001</v>
      </c>
      <c r="E138" s="72">
        <v>199993.7938809848</v>
      </c>
      <c r="F138" s="72">
        <v>710979.2066299998</v>
      </c>
      <c r="G138" s="18">
        <v>154966</v>
      </c>
      <c r="H138" s="18">
        <v>203015</v>
      </c>
      <c r="I138" s="18">
        <v>729335</v>
      </c>
      <c r="J138" s="49">
        <f t="shared" si="78"/>
        <v>-5</v>
      </c>
      <c r="K138" s="49">
        <f t="shared" si="78"/>
        <v>-1.49</v>
      </c>
      <c r="L138" s="49">
        <f t="shared" si="78"/>
        <v>-2.52</v>
      </c>
      <c r="M138" s="9"/>
      <c r="N138" s="9"/>
      <c r="O138" s="75"/>
    </row>
    <row r="139" spans="1:15" ht="21" x14ac:dyDescent="0.5">
      <c r="A139" s="8"/>
      <c r="B139" s="3" t="s">
        <v>33</v>
      </c>
      <c r="C139" s="10" t="s">
        <v>9</v>
      </c>
      <c r="D139" s="72">
        <v>28646.000508900001</v>
      </c>
      <c r="E139" s="72">
        <v>26534.402480388198</v>
      </c>
      <c r="F139" s="72">
        <v>94359.18118</v>
      </c>
      <c r="G139" s="18">
        <v>30068</v>
      </c>
      <c r="H139" s="18">
        <v>25432</v>
      </c>
      <c r="I139" s="18">
        <v>91381</v>
      </c>
      <c r="J139" s="49">
        <f t="shared" si="78"/>
        <v>-4.7300000000000004</v>
      </c>
      <c r="K139" s="49">
        <f t="shared" si="78"/>
        <v>4.33</v>
      </c>
      <c r="L139" s="49">
        <f t="shared" si="78"/>
        <v>3.26</v>
      </c>
      <c r="M139" s="9"/>
      <c r="N139" s="9"/>
      <c r="O139" s="75"/>
    </row>
    <row r="140" spans="1:15" ht="21" x14ac:dyDescent="0.5">
      <c r="A140" s="8"/>
      <c r="B140" s="3" t="s">
        <v>34</v>
      </c>
      <c r="C140" s="10" t="s">
        <v>30</v>
      </c>
      <c r="D140" s="72">
        <v>57870</v>
      </c>
      <c r="E140" s="72">
        <v>817646.13578312146</v>
      </c>
      <c r="F140" s="72">
        <v>2906677.6229199991</v>
      </c>
      <c r="G140" s="18">
        <v>53834</v>
      </c>
      <c r="H140" s="18">
        <v>771080</v>
      </c>
      <c r="I140" s="18">
        <v>2770287</v>
      </c>
      <c r="J140" s="49">
        <f t="shared" si="78"/>
        <v>7.5</v>
      </c>
      <c r="K140" s="49">
        <f t="shared" si="78"/>
        <v>6.04</v>
      </c>
      <c r="L140" s="49">
        <f t="shared" si="78"/>
        <v>4.92</v>
      </c>
      <c r="M140" s="9"/>
      <c r="N140" s="9"/>
      <c r="O140" s="75"/>
    </row>
    <row r="141" spans="1:15" ht="21" x14ac:dyDescent="0.5">
      <c r="A141" s="8"/>
      <c r="B141" s="3" t="s">
        <v>35</v>
      </c>
      <c r="C141" s="10" t="s">
        <v>9</v>
      </c>
      <c r="D141" s="72">
        <v>50332.289002799997</v>
      </c>
      <c r="E141" s="72">
        <v>70121.440938453699</v>
      </c>
      <c r="F141" s="72">
        <v>249221.12927999999</v>
      </c>
      <c r="G141" s="18">
        <v>57073</v>
      </c>
      <c r="H141" s="18">
        <v>75383</v>
      </c>
      <c r="I141" s="18">
        <v>270826</v>
      </c>
      <c r="J141" s="49">
        <f t="shared" si="78"/>
        <v>-11.81</v>
      </c>
      <c r="K141" s="49">
        <f t="shared" si="78"/>
        <v>-6.98</v>
      </c>
      <c r="L141" s="49">
        <f t="shared" si="78"/>
        <v>-7.98</v>
      </c>
      <c r="M141" s="9"/>
      <c r="N141" s="9"/>
      <c r="O141" s="75"/>
    </row>
    <row r="142" spans="1:15" ht="21" x14ac:dyDescent="0.5">
      <c r="A142" s="8"/>
      <c r="B142" s="3" t="s">
        <v>36</v>
      </c>
      <c r="C142" s="10" t="s">
        <v>37</v>
      </c>
      <c r="D142" s="49"/>
      <c r="E142" s="72">
        <v>148674.94757445311</v>
      </c>
      <c r="F142" s="72">
        <v>528478.08043000009</v>
      </c>
      <c r="G142" s="49"/>
      <c r="H142" s="18">
        <v>145652</v>
      </c>
      <c r="I142" s="18">
        <v>523296</v>
      </c>
      <c r="J142" s="49"/>
      <c r="K142" s="49">
        <f>ROUND(E142/H142*100-100,2)</f>
        <v>2.08</v>
      </c>
      <c r="L142" s="49">
        <f>ROUND(F142/I142*100-100,2)</f>
        <v>0.99</v>
      </c>
      <c r="M142" s="9"/>
      <c r="N142" s="9"/>
      <c r="O142" s="75"/>
    </row>
    <row r="143" spans="1:15" ht="21" x14ac:dyDescent="0.5">
      <c r="A143" s="8"/>
      <c r="B143" s="3" t="s">
        <v>38</v>
      </c>
      <c r="C143" s="10" t="s">
        <v>37</v>
      </c>
      <c r="D143" s="49"/>
      <c r="E143" s="72">
        <v>147533.28489583661</v>
      </c>
      <c r="F143" s="72">
        <v>524554.16825999995</v>
      </c>
      <c r="G143" s="49"/>
      <c r="H143" s="18">
        <v>138217</v>
      </c>
      <c r="I143" s="18">
        <v>496548</v>
      </c>
      <c r="J143" s="49"/>
      <c r="K143" s="49">
        <f>ROUND(E143/H143*100-100,2)</f>
        <v>6.74</v>
      </c>
      <c r="L143" s="49">
        <f>ROUND(F143/I143*100-100,2)</f>
        <v>5.64</v>
      </c>
      <c r="M143" s="9"/>
      <c r="N143" s="9"/>
      <c r="O143" s="75"/>
    </row>
    <row r="144" spans="1:15" ht="21" x14ac:dyDescent="0.5">
      <c r="A144" s="8"/>
      <c r="B144" s="3"/>
      <c r="C144" s="10"/>
      <c r="D144" s="72"/>
      <c r="E144" s="72"/>
      <c r="F144" s="72"/>
      <c r="G144" s="18"/>
      <c r="H144" s="18"/>
      <c r="I144" s="18"/>
      <c r="J144" s="49"/>
      <c r="K144" s="49"/>
      <c r="L144" s="49"/>
      <c r="M144" s="9"/>
      <c r="N144" s="9"/>
      <c r="O144" s="75"/>
    </row>
    <row r="145" spans="1:16" ht="21" x14ac:dyDescent="0.5">
      <c r="A145" s="10" t="s">
        <v>39</v>
      </c>
      <c r="B145" s="3" t="s">
        <v>40</v>
      </c>
      <c r="C145" s="10"/>
      <c r="D145" s="72"/>
      <c r="E145" s="7">
        <f t="shared" ref="E145:I145" si="79">SUM(E146:E149)</f>
        <v>157780.38219890979</v>
      </c>
      <c r="F145" s="7">
        <f t="shared" si="79"/>
        <v>560895.92696000007</v>
      </c>
      <c r="G145" s="72"/>
      <c r="H145" s="7">
        <f t="shared" si="79"/>
        <v>99669</v>
      </c>
      <c r="I145" s="7">
        <f t="shared" si="79"/>
        <v>358146</v>
      </c>
      <c r="J145" s="49"/>
      <c r="K145" s="49">
        <f t="shared" ref="K145:L147" si="80">ROUND(E145/H145*100-100,2)</f>
        <v>58.3</v>
      </c>
      <c r="L145" s="49">
        <f t="shared" si="80"/>
        <v>56.61</v>
      </c>
      <c r="M145" s="9"/>
      <c r="N145" s="9"/>
      <c r="O145" s="75"/>
    </row>
    <row r="146" spans="1:16" ht="21" x14ac:dyDescent="0.5">
      <c r="A146" s="8"/>
      <c r="B146" s="3" t="s">
        <v>41</v>
      </c>
      <c r="C146" s="10" t="s">
        <v>9</v>
      </c>
      <c r="D146" s="72">
        <v>40646</v>
      </c>
      <c r="E146" s="72">
        <v>5598</v>
      </c>
      <c r="F146" s="72">
        <v>19919</v>
      </c>
      <c r="G146" s="72">
        <v>40552</v>
      </c>
      <c r="H146" s="72">
        <v>6879</v>
      </c>
      <c r="I146" s="72">
        <v>24723</v>
      </c>
      <c r="J146" s="49">
        <f>ROUND(D146/G146*100-100,2)</f>
        <v>0.23</v>
      </c>
      <c r="K146" s="49">
        <f t="shared" ref="K146" si="81">ROUND(E146/H146*100-100,2)</f>
        <v>-18.62</v>
      </c>
      <c r="L146" s="49">
        <f t="shared" ref="L146" si="82">ROUND(F146/I146*100-100,2)</f>
        <v>-19.43</v>
      </c>
      <c r="M146" s="9"/>
      <c r="N146" s="9"/>
      <c r="O146" s="75"/>
    </row>
    <row r="147" spans="1:16" ht="21" x14ac:dyDescent="0.5">
      <c r="A147" s="8"/>
      <c r="B147" s="3" t="s">
        <v>42</v>
      </c>
      <c r="C147" s="10" t="s">
        <v>9</v>
      </c>
      <c r="D147" s="72">
        <v>1159342.0902199999</v>
      </c>
      <c r="E147" s="72">
        <v>142253.38219890979</v>
      </c>
      <c r="F147" s="72">
        <v>505758.92696000001</v>
      </c>
      <c r="G147" s="18">
        <v>651682</v>
      </c>
      <c r="H147" s="18">
        <v>84622</v>
      </c>
      <c r="I147" s="18">
        <v>304078</v>
      </c>
      <c r="J147" s="49">
        <f>ROUND(D147/G147*100-100,2)</f>
        <v>77.900000000000006</v>
      </c>
      <c r="K147" s="49">
        <f t="shared" si="80"/>
        <v>68.099999999999994</v>
      </c>
      <c r="L147" s="49">
        <f t="shared" si="80"/>
        <v>66.33</v>
      </c>
      <c r="M147" s="9"/>
      <c r="N147" s="9"/>
      <c r="O147" s="75"/>
    </row>
    <row r="148" spans="1:16" ht="21" x14ac:dyDescent="0.5">
      <c r="A148" s="8"/>
      <c r="B148" s="3" t="s">
        <v>43</v>
      </c>
      <c r="C148" s="10" t="s">
        <v>9</v>
      </c>
      <c r="D148" s="72">
        <v>60196</v>
      </c>
      <c r="E148" s="72">
        <v>9929</v>
      </c>
      <c r="F148" s="72">
        <v>35218</v>
      </c>
      <c r="G148" s="72">
        <v>44571</v>
      </c>
      <c r="H148" s="72">
        <v>8168</v>
      </c>
      <c r="I148" s="72">
        <v>29345</v>
      </c>
      <c r="J148" s="49">
        <f>ROUND(D148/G148*100-100,2)</f>
        <v>35.06</v>
      </c>
      <c r="K148" s="49">
        <f t="shared" ref="K148" si="83">ROUND(E148/H148*100-100,2)</f>
        <v>21.56</v>
      </c>
      <c r="L148" s="49">
        <f t="shared" ref="L148" si="84">ROUND(F148/I148*100-100,2)</f>
        <v>20.010000000000002</v>
      </c>
      <c r="M148" s="9"/>
      <c r="N148" s="9"/>
      <c r="O148" s="75"/>
    </row>
    <row r="149" spans="1:16" ht="21" x14ac:dyDescent="0.5">
      <c r="A149" s="8"/>
      <c r="B149" s="3" t="s">
        <v>44</v>
      </c>
      <c r="C149" s="10" t="s">
        <v>9</v>
      </c>
      <c r="D149" s="72">
        <v>0</v>
      </c>
      <c r="E149" s="72">
        <v>0</v>
      </c>
      <c r="F149" s="72">
        <v>0</v>
      </c>
      <c r="G149" s="72">
        <v>0</v>
      </c>
      <c r="H149" s="72">
        <v>0</v>
      </c>
      <c r="I149" s="72">
        <v>0</v>
      </c>
      <c r="J149" s="49">
        <v>0</v>
      </c>
      <c r="K149" s="49">
        <v>0</v>
      </c>
      <c r="L149" s="49">
        <v>0</v>
      </c>
      <c r="M149" s="9"/>
      <c r="N149" s="9"/>
      <c r="O149" s="75"/>
    </row>
    <row r="150" spans="1:16" ht="21" x14ac:dyDescent="0.5">
      <c r="A150" s="8"/>
      <c r="B150" s="3"/>
      <c r="C150" s="10"/>
      <c r="D150" s="72"/>
      <c r="E150" s="72"/>
      <c r="F150" s="72"/>
      <c r="G150" s="18"/>
      <c r="H150" s="18"/>
      <c r="I150" s="18"/>
      <c r="J150" s="49"/>
      <c r="K150" s="49"/>
      <c r="L150" s="49"/>
      <c r="M150" s="9"/>
      <c r="N150" s="9"/>
      <c r="O150" s="75"/>
      <c r="P150" s="15"/>
    </row>
    <row r="151" spans="1:16" ht="21" x14ac:dyDescent="0.5">
      <c r="A151" s="8" t="s">
        <v>45</v>
      </c>
      <c r="B151" s="3" t="s">
        <v>46</v>
      </c>
      <c r="C151" s="10"/>
      <c r="D151" s="72"/>
      <c r="E151" s="7">
        <f t="shared" ref="E151:I151" si="85">SUM(E152,E153,E157,E168,E172,E176,E177,E178,E179,E184,E193,E194,E195,E196,E197,E199,E198)</f>
        <v>760783.32476387906</v>
      </c>
      <c r="F151" s="7">
        <f t="shared" si="85"/>
        <v>2704211.5884599993</v>
      </c>
      <c r="G151" s="72"/>
      <c r="H151" s="7">
        <f t="shared" si="85"/>
        <v>788523</v>
      </c>
      <c r="I151" s="7">
        <f t="shared" si="85"/>
        <v>2833092</v>
      </c>
      <c r="J151" s="49"/>
      <c r="K151" s="49">
        <f t="shared" ref="K151:L157" si="86">ROUND(E151/H151*100-100,2)</f>
        <v>-3.52</v>
      </c>
      <c r="L151" s="49">
        <f t="shared" si="86"/>
        <v>-4.55</v>
      </c>
      <c r="M151" s="9"/>
      <c r="N151" s="9"/>
      <c r="O151" s="75"/>
      <c r="P151" s="15"/>
    </row>
    <row r="152" spans="1:16" ht="21" x14ac:dyDescent="0.5">
      <c r="A152" s="8"/>
      <c r="B152" s="3" t="s">
        <v>47</v>
      </c>
      <c r="C152" s="10" t="s">
        <v>26</v>
      </c>
      <c r="D152" s="72">
        <v>1537.664203</v>
      </c>
      <c r="E152" s="72">
        <v>9505.7032317923004</v>
      </c>
      <c r="F152" s="72">
        <v>33791.852559999999</v>
      </c>
      <c r="G152" s="18">
        <v>2005</v>
      </c>
      <c r="H152" s="18">
        <v>10591</v>
      </c>
      <c r="I152" s="18">
        <v>38053</v>
      </c>
      <c r="J152" s="49">
        <f>ROUND(D152/G152*100-100,2)</f>
        <v>-23.31</v>
      </c>
      <c r="K152" s="49">
        <f t="shared" si="86"/>
        <v>-10.25</v>
      </c>
      <c r="L152" s="49">
        <f t="shared" si="86"/>
        <v>-11.2</v>
      </c>
      <c r="M152" s="9"/>
      <c r="N152" s="9"/>
      <c r="O152" s="75"/>
    </row>
    <row r="153" spans="1:16" ht="21" x14ac:dyDescent="0.5">
      <c r="A153" s="8"/>
      <c r="B153" s="3" t="s">
        <v>48</v>
      </c>
      <c r="C153" s="10" t="s">
        <v>37</v>
      </c>
      <c r="D153" s="49"/>
      <c r="E153" s="7">
        <f t="shared" ref="E153:I153" si="87">SUM(E154:E156)</f>
        <v>79536.208582354404</v>
      </c>
      <c r="F153" s="7">
        <f t="shared" si="87"/>
        <v>282691.07429000002</v>
      </c>
      <c r="G153" s="49"/>
      <c r="H153" s="7">
        <f t="shared" si="87"/>
        <v>69472</v>
      </c>
      <c r="I153" s="7">
        <f t="shared" si="87"/>
        <v>249590</v>
      </c>
      <c r="J153" s="49"/>
      <c r="K153" s="49">
        <f t="shared" si="86"/>
        <v>14.49</v>
      </c>
      <c r="L153" s="49">
        <f t="shared" si="86"/>
        <v>13.26</v>
      </c>
      <c r="M153" s="9"/>
      <c r="N153" s="9"/>
      <c r="O153" s="75"/>
    </row>
    <row r="154" spans="1:16" ht="21" x14ac:dyDescent="0.5">
      <c r="B154" s="3" t="s">
        <v>49</v>
      </c>
      <c r="C154" s="10" t="s">
        <v>30</v>
      </c>
      <c r="D154" s="72">
        <v>3202</v>
      </c>
      <c r="E154" s="72">
        <v>49272.813437054698</v>
      </c>
      <c r="F154" s="72">
        <v>175093.46010000003</v>
      </c>
      <c r="G154" s="18">
        <v>2560</v>
      </c>
      <c r="H154" s="18">
        <v>40963</v>
      </c>
      <c r="I154" s="18">
        <v>147165</v>
      </c>
      <c r="J154" s="49">
        <f>ROUND(D154/G154*100-100,2)</f>
        <v>25.08</v>
      </c>
      <c r="K154" s="49">
        <f t="shared" si="86"/>
        <v>20.29</v>
      </c>
      <c r="L154" s="49">
        <f t="shared" si="86"/>
        <v>18.98</v>
      </c>
      <c r="M154" s="9"/>
      <c r="N154" s="9"/>
      <c r="O154" s="75"/>
    </row>
    <row r="155" spans="1:16" ht="21" x14ac:dyDescent="0.5">
      <c r="B155" s="3" t="s">
        <v>50</v>
      </c>
      <c r="C155" s="10" t="s">
        <v>30</v>
      </c>
      <c r="D155" s="72">
        <v>604</v>
      </c>
      <c r="E155" s="72">
        <v>11078.3737532707</v>
      </c>
      <c r="F155" s="72">
        <v>39381.929090000005</v>
      </c>
      <c r="G155" s="18">
        <v>585</v>
      </c>
      <c r="H155" s="18">
        <v>12070</v>
      </c>
      <c r="I155" s="18">
        <v>43368</v>
      </c>
      <c r="J155" s="49">
        <f>ROUND(D155/G155*100-100,2)</f>
        <v>3.25</v>
      </c>
      <c r="K155" s="49">
        <f t="shared" si="86"/>
        <v>-8.2200000000000006</v>
      </c>
      <c r="L155" s="49">
        <f t="shared" si="86"/>
        <v>-9.19</v>
      </c>
      <c r="M155" s="9"/>
      <c r="N155" s="9"/>
      <c r="O155" s="75"/>
    </row>
    <row r="156" spans="1:16" ht="21" x14ac:dyDescent="0.5">
      <c r="B156" s="3" t="s">
        <v>51</v>
      </c>
      <c r="C156" s="10" t="s">
        <v>37</v>
      </c>
      <c r="D156" s="49"/>
      <c r="E156" s="72">
        <v>19185.021392029001</v>
      </c>
      <c r="F156" s="72">
        <v>68215.685100000002</v>
      </c>
      <c r="G156" s="49"/>
      <c r="H156" s="18">
        <v>16439</v>
      </c>
      <c r="I156" s="18">
        <v>59057</v>
      </c>
      <c r="J156" s="49"/>
      <c r="K156" s="49">
        <f t="shared" si="86"/>
        <v>16.7</v>
      </c>
      <c r="L156" s="49">
        <f t="shared" si="86"/>
        <v>15.51</v>
      </c>
      <c r="M156" s="9"/>
      <c r="N156" s="9"/>
      <c r="O156" s="75"/>
    </row>
    <row r="157" spans="1:16" ht="21" x14ac:dyDescent="0.5">
      <c r="A157" s="8"/>
      <c r="B157" s="3" t="s">
        <v>52</v>
      </c>
      <c r="C157" s="10" t="s">
        <v>9</v>
      </c>
      <c r="D157" s="72">
        <v>5717.4735758999996</v>
      </c>
      <c r="E157" s="72">
        <v>23850.134712008501</v>
      </c>
      <c r="F157" s="72">
        <v>84780.005019999997</v>
      </c>
      <c r="G157" s="18">
        <v>5657</v>
      </c>
      <c r="H157" s="18">
        <v>25081</v>
      </c>
      <c r="I157" s="18">
        <v>90111</v>
      </c>
      <c r="J157" s="49">
        <f>ROUND(D157/G157*100-100,2)</f>
        <v>1.07</v>
      </c>
      <c r="K157" s="49">
        <f t="shared" si="86"/>
        <v>-4.91</v>
      </c>
      <c r="L157" s="49">
        <f t="shared" si="86"/>
        <v>-5.92</v>
      </c>
      <c r="M157" s="9"/>
      <c r="N157" s="9"/>
      <c r="O157" s="75"/>
    </row>
    <row r="158" spans="1:16" ht="21" x14ac:dyDescent="0.5">
      <c r="A158" s="55"/>
      <c r="B158" s="56"/>
      <c r="C158" s="56"/>
      <c r="D158" s="76"/>
      <c r="E158" s="76"/>
      <c r="F158" s="77"/>
      <c r="G158" s="76"/>
      <c r="H158" s="76"/>
      <c r="I158" s="76"/>
      <c r="J158" s="78"/>
      <c r="K158" s="78"/>
      <c r="L158" s="78"/>
      <c r="M158" s="73"/>
      <c r="N158" s="75"/>
      <c r="O158" s="75"/>
    </row>
    <row r="159" spans="1:16" x14ac:dyDescent="0.45">
      <c r="J159" s="64"/>
      <c r="K159" s="64" t="s">
        <v>90</v>
      </c>
      <c r="L159" s="64"/>
      <c r="N159" s="79"/>
      <c r="O159" s="79"/>
    </row>
    <row r="160" spans="1:16" x14ac:dyDescent="0.45">
      <c r="A160" s="94" t="s">
        <v>125</v>
      </c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N160" s="79"/>
      <c r="O160" s="79"/>
    </row>
    <row r="161" spans="1:15" x14ac:dyDescent="0.45">
      <c r="A161" s="10"/>
      <c r="B161" s="10"/>
      <c r="C161" s="10"/>
      <c r="D161" s="10"/>
      <c r="E161" s="5"/>
      <c r="F161" s="10"/>
      <c r="G161" s="10"/>
      <c r="H161" s="5"/>
      <c r="I161" s="10"/>
      <c r="J161" s="10"/>
      <c r="K161" s="5"/>
      <c r="L161" s="10"/>
      <c r="N161" s="79"/>
      <c r="O161" s="79"/>
    </row>
    <row r="162" spans="1:15" x14ac:dyDescent="0.45">
      <c r="E162" s="2"/>
      <c r="H162" s="2"/>
      <c r="I162" s="3" t="s">
        <v>108</v>
      </c>
      <c r="K162" s="2"/>
      <c r="N162" s="79"/>
      <c r="O162" s="79"/>
    </row>
    <row r="163" spans="1:15" x14ac:dyDescent="0.45">
      <c r="E163" s="2"/>
      <c r="H163" s="2"/>
      <c r="I163" s="3" t="s">
        <v>107</v>
      </c>
      <c r="J163" s="56"/>
      <c r="K163" s="4"/>
      <c r="L163" s="56"/>
      <c r="N163" s="79"/>
      <c r="O163" s="79"/>
    </row>
    <row r="164" spans="1:15" x14ac:dyDescent="0.45">
      <c r="A164" s="65"/>
      <c r="B164" s="66"/>
      <c r="C164" s="23" t="s">
        <v>91</v>
      </c>
      <c r="D164" s="91" t="s">
        <v>127</v>
      </c>
      <c r="E164" s="92"/>
      <c r="F164" s="93"/>
      <c r="G164" s="91" t="s">
        <v>128</v>
      </c>
      <c r="H164" s="92"/>
      <c r="I164" s="93"/>
      <c r="J164" s="67" t="s">
        <v>129</v>
      </c>
      <c r="K164" s="2"/>
    </row>
    <row r="165" spans="1:15" x14ac:dyDescent="0.45">
      <c r="A165" s="1" t="s">
        <v>1</v>
      </c>
      <c r="B165" s="68"/>
      <c r="C165" s="10" t="s">
        <v>92</v>
      </c>
      <c r="D165" s="33"/>
      <c r="E165" s="2"/>
      <c r="F165" s="32"/>
      <c r="H165" s="14"/>
      <c r="J165" s="69" t="s">
        <v>130</v>
      </c>
      <c r="K165" s="4"/>
      <c r="L165" s="56"/>
    </row>
    <row r="166" spans="1:15" x14ac:dyDescent="0.45">
      <c r="A166" s="3" t="s">
        <v>2</v>
      </c>
      <c r="B166" s="68" t="s">
        <v>94</v>
      </c>
      <c r="C166" s="10" t="s">
        <v>95</v>
      </c>
      <c r="D166" s="36" t="s">
        <v>96</v>
      </c>
      <c r="E166" s="106" t="s">
        <v>97</v>
      </c>
      <c r="F166" s="107"/>
      <c r="G166" s="36" t="s">
        <v>96</v>
      </c>
      <c r="H166" s="106" t="s">
        <v>97</v>
      </c>
      <c r="I166" s="107"/>
      <c r="J166" s="36" t="s">
        <v>96</v>
      </c>
      <c r="K166" s="91" t="s">
        <v>97</v>
      </c>
      <c r="L166" s="92"/>
    </row>
    <row r="167" spans="1:15" x14ac:dyDescent="0.45">
      <c r="A167" s="56"/>
      <c r="B167" s="60"/>
      <c r="C167" s="39" t="s">
        <v>98</v>
      </c>
      <c r="D167" s="60"/>
      <c r="E167" s="40" t="s">
        <v>99</v>
      </c>
      <c r="F167" s="41" t="s">
        <v>100</v>
      </c>
      <c r="G167" s="70"/>
      <c r="H167" s="40" t="s">
        <v>99</v>
      </c>
      <c r="I167" s="41" t="s">
        <v>101</v>
      </c>
      <c r="J167" s="71"/>
      <c r="K167" s="40" t="s">
        <v>99</v>
      </c>
      <c r="L167" s="46" t="s">
        <v>101</v>
      </c>
    </row>
    <row r="168" spans="1:15" ht="21" x14ac:dyDescent="0.5">
      <c r="A168" s="8"/>
      <c r="B168" s="3" t="s">
        <v>54</v>
      </c>
      <c r="C168" s="10" t="s">
        <v>7</v>
      </c>
      <c r="D168" s="49"/>
      <c r="E168" s="7">
        <f t="shared" ref="E168:I168" si="88">SUM(E169:E171)</f>
        <v>111635.720647828</v>
      </c>
      <c r="F168" s="7">
        <f t="shared" si="88"/>
        <v>396795.35261000006</v>
      </c>
      <c r="G168" s="80"/>
      <c r="H168" s="7">
        <f t="shared" si="88"/>
        <v>110480</v>
      </c>
      <c r="I168" s="7">
        <f t="shared" si="88"/>
        <v>396956</v>
      </c>
      <c r="J168" s="49"/>
      <c r="K168" s="49">
        <f t="shared" ref="K168:K179" si="89">ROUND(E168/H168*100-100,2)</f>
        <v>1.05</v>
      </c>
      <c r="L168" s="49">
        <f t="shared" ref="L168:L179" si="90">ROUND(F168/I168*100-100,2)</f>
        <v>-0.04</v>
      </c>
      <c r="M168" s="75"/>
      <c r="N168" s="75"/>
      <c r="O168" s="75"/>
    </row>
    <row r="169" spans="1:15" ht="21" x14ac:dyDescent="0.5">
      <c r="B169" s="3" t="s">
        <v>56</v>
      </c>
      <c r="C169" s="10" t="s">
        <v>57</v>
      </c>
      <c r="D169" s="18">
        <v>1803.2047974</v>
      </c>
      <c r="E169" s="18">
        <v>51070.0982925914</v>
      </c>
      <c r="F169" s="18">
        <v>181518.77698</v>
      </c>
      <c r="G169" s="18">
        <v>1322</v>
      </c>
      <c r="H169" s="18">
        <v>46992</v>
      </c>
      <c r="I169" s="18">
        <v>168846</v>
      </c>
      <c r="J169" s="49">
        <f>ROUND(D169/G169*100-100,2)</f>
        <v>36.4</v>
      </c>
      <c r="K169" s="49">
        <f t="shared" si="89"/>
        <v>8.68</v>
      </c>
      <c r="L169" s="49">
        <f t="shared" si="90"/>
        <v>7.51</v>
      </c>
      <c r="M169" s="9"/>
      <c r="N169" s="9"/>
      <c r="O169" s="75"/>
    </row>
    <row r="170" spans="1:15" ht="21" x14ac:dyDescent="0.5">
      <c r="B170" s="3" t="s">
        <v>58</v>
      </c>
      <c r="C170" s="10" t="s">
        <v>57</v>
      </c>
      <c r="D170" s="18">
        <v>6738</v>
      </c>
      <c r="E170" s="18">
        <v>57762.520794885204</v>
      </c>
      <c r="F170" s="18">
        <v>205312.38984000002</v>
      </c>
      <c r="G170" s="18">
        <v>6718</v>
      </c>
      <c r="H170" s="18">
        <v>60884</v>
      </c>
      <c r="I170" s="18">
        <v>218754</v>
      </c>
      <c r="J170" s="49">
        <f>ROUND(D170/G170*100-100,2)</f>
        <v>0.3</v>
      </c>
      <c r="K170" s="49">
        <f t="shared" si="89"/>
        <v>-5.13</v>
      </c>
      <c r="L170" s="49">
        <f t="shared" si="90"/>
        <v>-6.14</v>
      </c>
      <c r="M170" s="9"/>
      <c r="N170" s="9"/>
      <c r="O170" s="75"/>
    </row>
    <row r="171" spans="1:15" ht="21" x14ac:dyDescent="0.5">
      <c r="B171" s="3" t="s">
        <v>59</v>
      </c>
      <c r="C171" s="10" t="s">
        <v>7</v>
      </c>
      <c r="D171" s="49"/>
      <c r="E171" s="18">
        <v>2803.1015603514002</v>
      </c>
      <c r="F171" s="18">
        <v>9964.1857899999995</v>
      </c>
      <c r="G171" s="49"/>
      <c r="H171" s="18">
        <v>2604</v>
      </c>
      <c r="I171" s="18">
        <v>9356</v>
      </c>
      <c r="J171" s="49"/>
      <c r="K171" s="49">
        <f t="shared" si="89"/>
        <v>7.65</v>
      </c>
      <c r="L171" s="49">
        <f t="shared" si="90"/>
        <v>6.5</v>
      </c>
      <c r="M171" s="9"/>
      <c r="N171" s="9"/>
      <c r="O171" s="75"/>
    </row>
    <row r="172" spans="1:15" ht="21" x14ac:dyDescent="0.5">
      <c r="A172" s="8"/>
      <c r="B172" s="3" t="s">
        <v>60</v>
      </c>
      <c r="C172" s="10" t="s">
        <v>61</v>
      </c>
      <c r="D172" s="7">
        <f t="shared" ref="D172:I172" si="91">SUM(D173:D175)</f>
        <v>17638.694027699999</v>
      </c>
      <c r="E172" s="7">
        <f t="shared" si="91"/>
        <v>37050.814836569203</v>
      </c>
      <c r="F172" s="7">
        <f t="shared" si="91"/>
        <v>131752.84782999998</v>
      </c>
      <c r="G172" s="7">
        <f t="shared" si="91"/>
        <v>13406</v>
      </c>
      <c r="H172" s="7">
        <f t="shared" si="91"/>
        <v>35187</v>
      </c>
      <c r="I172" s="7">
        <f t="shared" si="91"/>
        <v>126405</v>
      </c>
      <c r="J172" s="49">
        <f>ROUND(D172/G172*100-100,2)</f>
        <v>31.57</v>
      </c>
      <c r="K172" s="49">
        <f t="shared" si="89"/>
        <v>5.3</v>
      </c>
      <c r="L172" s="49">
        <f t="shared" si="90"/>
        <v>4.2300000000000004</v>
      </c>
      <c r="M172" s="9"/>
      <c r="N172" s="9"/>
      <c r="O172" s="75"/>
    </row>
    <row r="173" spans="1:15" ht="21" x14ac:dyDescent="0.5">
      <c r="A173" s="8"/>
      <c r="B173" s="3" t="s">
        <v>62</v>
      </c>
      <c r="C173" s="10" t="s">
        <v>61</v>
      </c>
      <c r="D173" s="18">
        <v>6481.9390000000003</v>
      </c>
      <c r="E173" s="18">
        <v>27186.0976256508</v>
      </c>
      <c r="F173" s="18">
        <v>96645.936600000001</v>
      </c>
      <c r="G173" s="18">
        <v>6311</v>
      </c>
      <c r="H173" s="18">
        <v>27313</v>
      </c>
      <c r="I173" s="18">
        <v>98120</v>
      </c>
      <c r="J173" s="49">
        <f>ROUND(D173/G173*100-100,2)</f>
        <v>2.71</v>
      </c>
      <c r="K173" s="49">
        <f t="shared" si="89"/>
        <v>-0.46</v>
      </c>
      <c r="L173" s="49">
        <f t="shared" si="90"/>
        <v>-1.5</v>
      </c>
      <c r="M173" s="9"/>
      <c r="N173" s="9"/>
      <c r="O173" s="75"/>
    </row>
    <row r="174" spans="1:15" ht="21" x14ac:dyDescent="0.5">
      <c r="A174" s="8"/>
      <c r="B174" s="3" t="s">
        <v>63</v>
      </c>
      <c r="C174" s="10" t="s">
        <v>61</v>
      </c>
      <c r="D174" s="18">
        <v>46.87</v>
      </c>
      <c r="E174" s="18">
        <v>278.40361198160002</v>
      </c>
      <c r="F174" s="18">
        <v>989.55165999999997</v>
      </c>
      <c r="G174" s="18">
        <v>98</v>
      </c>
      <c r="H174" s="18">
        <v>552</v>
      </c>
      <c r="I174" s="18">
        <v>1985</v>
      </c>
      <c r="J174" s="49">
        <f>ROUND(D174/G174*100-100,2)</f>
        <v>-52.17</v>
      </c>
      <c r="K174" s="49">
        <f t="shared" si="89"/>
        <v>-49.56</v>
      </c>
      <c r="L174" s="49">
        <f t="shared" si="90"/>
        <v>-50.15</v>
      </c>
      <c r="M174" s="9"/>
      <c r="N174" s="9"/>
      <c r="O174" s="75"/>
    </row>
    <row r="175" spans="1:15" ht="21" x14ac:dyDescent="0.5">
      <c r="A175" s="8"/>
      <c r="B175" s="3" t="s">
        <v>64</v>
      </c>
      <c r="C175" s="10" t="s">
        <v>61</v>
      </c>
      <c r="D175" s="18">
        <v>11109.8850277</v>
      </c>
      <c r="E175" s="18">
        <v>9586.3135989368002</v>
      </c>
      <c r="F175" s="18">
        <v>34117.359570000001</v>
      </c>
      <c r="G175" s="18">
        <v>6997</v>
      </c>
      <c r="H175" s="18">
        <v>7322</v>
      </c>
      <c r="I175" s="18">
        <v>26300</v>
      </c>
      <c r="J175" s="49">
        <f>ROUND(D175/G175*100-100,2)</f>
        <v>58.78</v>
      </c>
      <c r="K175" s="49">
        <f t="shared" si="89"/>
        <v>30.92</v>
      </c>
      <c r="L175" s="49">
        <f t="shared" si="90"/>
        <v>29.72</v>
      </c>
      <c r="M175" s="9"/>
      <c r="N175" s="9"/>
      <c r="O175" s="75"/>
    </row>
    <row r="176" spans="1:15" ht="21" x14ac:dyDescent="0.5">
      <c r="A176" s="8"/>
      <c r="B176" s="3" t="s">
        <v>65</v>
      </c>
      <c r="C176" s="10" t="s">
        <v>7</v>
      </c>
      <c r="D176" s="49"/>
      <c r="E176" s="18">
        <v>84328.135535143534</v>
      </c>
      <c r="F176" s="18">
        <v>299773.98785999999</v>
      </c>
      <c r="G176" s="49"/>
      <c r="H176" s="18">
        <v>84381</v>
      </c>
      <c r="I176" s="18">
        <v>303169</v>
      </c>
      <c r="J176" s="49"/>
      <c r="K176" s="49">
        <f t="shared" si="89"/>
        <v>-0.06</v>
      </c>
      <c r="L176" s="49">
        <f t="shared" si="90"/>
        <v>-1.1200000000000001</v>
      </c>
      <c r="M176" s="9"/>
      <c r="N176" s="9"/>
      <c r="O176" s="75"/>
    </row>
    <row r="177" spans="1:15" ht="21" x14ac:dyDescent="0.5">
      <c r="A177" s="8"/>
      <c r="B177" s="3" t="s">
        <v>66</v>
      </c>
      <c r="C177" s="10" t="s">
        <v>7</v>
      </c>
      <c r="D177" s="49"/>
      <c r="E177" s="18">
        <v>10566.2948529327</v>
      </c>
      <c r="F177" s="18">
        <v>37568.565360000001</v>
      </c>
      <c r="G177" s="49"/>
      <c r="H177" s="18">
        <v>11464</v>
      </c>
      <c r="I177" s="18">
        <v>41188</v>
      </c>
      <c r="J177" s="49"/>
      <c r="K177" s="49">
        <f t="shared" si="89"/>
        <v>-7.83</v>
      </c>
      <c r="L177" s="49">
        <f t="shared" si="90"/>
        <v>-8.7899999999999991</v>
      </c>
      <c r="M177" s="9"/>
      <c r="N177" s="9"/>
      <c r="O177" s="75"/>
    </row>
    <row r="178" spans="1:15" ht="21" x14ac:dyDescent="0.5">
      <c r="A178" s="8"/>
      <c r="B178" s="3" t="s">
        <v>67</v>
      </c>
      <c r="C178" s="10" t="s">
        <v>68</v>
      </c>
      <c r="D178" s="18">
        <v>1118.5936999999999</v>
      </c>
      <c r="E178" s="18">
        <v>970.16817272649996</v>
      </c>
      <c r="F178" s="18">
        <v>3449.6751300000001</v>
      </c>
      <c r="G178" s="18">
        <v>1009</v>
      </c>
      <c r="H178" s="18">
        <v>827</v>
      </c>
      <c r="I178" s="18">
        <v>2970</v>
      </c>
      <c r="J178" s="49">
        <f>ROUND(D178/G178*100-100,2)</f>
        <v>10.86</v>
      </c>
      <c r="K178" s="49">
        <f t="shared" si="89"/>
        <v>17.309999999999999</v>
      </c>
      <c r="L178" s="49">
        <f t="shared" si="90"/>
        <v>16.149999999999999</v>
      </c>
      <c r="M178" s="9"/>
      <c r="N178" s="9"/>
      <c r="O178" s="75"/>
    </row>
    <row r="179" spans="1:15" ht="21" x14ac:dyDescent="0.5">
      <c r="A179" s="8"/>
      <c r="B179" s="3" t="s">
        <v>69</v>
      </c>
      <c r="C179" s="10" t="s">
        <v>7</v>
      </c>
      <c r="D179" s="49"/>
      <c r="E179" s="7">
        <f t="shared" ref="E179:I179" si="92">SUM(E180:E183)</f>
        <v>249900.71118402382</v>
      </c>
      <c r="F179" s="7">
        <f t="shared" si="92"/>
        <v>888496.12210999988</v>
      </c>
      <c r="G179" s="49"/>
      <c r="H179" s="7">
        <f t="shared" si="92"/>
        <v>294822</v>
      </c>
      <c r="I179" s="7">
        <f t="shared" si="92"/>
        <v>1059214</v>
      </c>
      <c r="J179" s="49"/>
      <c r="K179" s="49">
        <f t="shared" si="89"/>
        <v>-15.24</v>
      </c>
      <c r="L179" s="49">
        <f t="shared" si="90"/>
        <v>-16.12</v>
      </c>
      <c r="M179" s="9"/>
      <c r="N179" s="9"/>
      <c r="O179" s="75"/>
    </row>
    <row r="180" spans="1:15" ht="21" x14ac:dyDescent="0.5">
      <c r="A180" s="3"/>
      <c r="B180" s="3" t="s">
        <v>70</v>
      </c>
      <c r="C180" s="10" t="s">
        <v>68</v>
      </c>
      <c r="D180" s="18">
        <v>0</v>
      </c>
      <c r="E180" s="18">
        <v>0</v>
      </c>
      <c r="F180" s="18">
        <v>0</v>
      </c>
      <c r="G180" s="72">
        <v>0</v>
      </c>
      <c r="H180" s="72">
        <v>0</v>
      </c>
      <c r="I180" s="72">
        <v>0</v>
      </c>
      <c r="J180" s="49">
        <v>0</v>
      </c>
      <c r="K180" s="49">
        <v>0</v>
      </c>
      <c r="L180" s="49">
        <v>0</v>
      </c>
      <c r="M180" s="9"/>
      <c r="N180" s="9"/>
      <c r="O180" s="75"/>
    </row>
    <row r="181" spans="1:15" ht="21" x14ac:dyDescent="0.5">
      <c r="A181" s="3"/>
      <c r="B181" s="3" t="s">
        <v>71</v>
      </c>
      <c r="C181" s="10" t="s">
        <v>68</v>
      </c>
      <c r="D181" s="18">
        <v>208678.96976549999</v>
      </c>
      <c r="E181" s="18">
        <v>62337.422779310698</v>
      </c>
      <c r="F181" s="18">
        <v>221616.70431</v>
      </c>
      <c r="G181" s="18">
        <v>280688</v>
      </c>
      <c r="H181" s="18">
        <v>90676</v>
      </c>
      <c r="I181" s="18">
        <v>325844</v>
      </c>
      <c r="J181" s="49">
        <f t="shared" ref="J181:L182" si="93">ROUND(D181/G181*100-100,2)</f>
        <v>-25.65</v>
      </c>
      <c r="K181" s="49">
        <f t="shared" si="93"/>
        <v>-31.25</v>
      </c>
      <c r="L181" s="49">
        <f t="shared" si="93"/>
        <v>-31.99</v>
      </c>
      <c r="M181" s="9"/>
      <c r="N181" s="9"/>
      <c r="O181" s="75"/>
    </row>
    <row r="182" spans="1:15" ht="21" x14ac:dyDescent="0.5">
      <c r="A182" s="3"/>
      <c r="B182" s="3" t="s">
        <v>72</v>
      </c>
      <c r="C182" s="10" t="s">
        <v>68</v>
      </c>
      <c r="D182" s="18">
        <v>58220.760164799998</v>
      </c>
      <c r="E182" s="18">
        <v>64969.904357028099</v>
      </c>
      <c r="F182" s="18">
        <v>230894.86627</v>
      </c>
      <c r="G182" s="18">
        <v>80665</v>
      </c>
      <c r="H182" s="18">
        <v>88847</v>
      </c>
      <c r="I182" s="18">
        <v>319231</v>
      </c>
      <c r="J182" s="49">
        <f t="shared" si="93"/>
        <v>-27.82</v>
      </c>
      <c r="K182" s="49">
        <f t="shared" si="93"/>
        <v>-26.87</v>
      </c>
      <c r="L182" s="49">
        <f t="shared" si="93"/>
        <v>-27.67</v>
      </c>
      <c r="M182" s="9"/>
      <c r="N182" s="9"/>
      <c r="O182" s="75"/>
    </row>
    <row r="183" spans="1:15" ht="21" x14ac:dyDescent="0.5">
      <c r="A183" s="3"/>
      <c r="B183" s="3" t="s">
        <v>73</v>
      </c>
      <c r="C183" s="10" t="s">
        <v>7</v>
      </c>
      <c r="D183" s="49"/>
      <c r="E183" s="18">
        <v>122593.384047685</v>
      </c>
      <c r="F183" s="18">
        <v>435984.55152999994</v>
      </c>
      <c r="G183" s="49"/>
      <c r="H183" s="18">
        <v>115299</v>
      </c>
      <c r="I183" s="18">
        <v>414139</v>
      </c>
      <c r="J183" s="49"/>
      <c r="K183" s="49">
        <f t="shared" ref="K183:L187" si="94">ROUND(E183/H183*100-100,2)</f>
        <v>6.33</v>
      </c>
      <c r="L183" s="49">
        <f t="shared" si="94"/>
        <v>5.27</v>
      </c>
      <c r="M183" s="9"/>
      <c r="N183" s="9"/>
      <c r="O183" s="75"/>
    </row>
    <row r="184" spans="1:15" ht="21" x14ac:dyDescent="0.5">
      <c r="A184" s="8"/>
      <c r="B184" s="3" t="s">
        <v>74</v>
      </c>
      <c r="C184" s="10" t="s">
        <v>7</v>
      </c>
      <c r="D184" s="49"/>
      <c r="E184" s="7">
        <f t="shared" ref="E184:F184" si="95">SUM(E185:E192)</f>
        <v>78565.541184413494</v>
      </c>
      <c r="F184" s="7">
        <f t="shared" si="95"/>
        <v>279165.37991999998</v>
      </c>
      <c r="G184" s="49"/>
      <c r="H184" s="7">
        <f t="shared" ref="H184" si="96">SUM(H185:H192)</f>
        <v>73963</v>
      </c>
      <c r="I184" s="7">
        <f t="shared" ref="I184" si="97">SUM(I185:I192)</f>
        <v>265746</v>
      </c>
      <c r="J184" s="49"/>
      <c r="K184" s="49">
        <f t="shared" si="94"/>
        <v>6.22</v>
      </c>
      <c r="L184" s="49">
        <f t="shared" si="94"/>
        <v>5.05</v>
      </c>
      <c r="M184" s="9"/>
      <c r="N184" s="9"/>
      <c r="O184" s="75"/>
    </row>
    <row r="185" spans="1:15" ht="21" x14ac:dyDescent="0.5">
      <c r="A185" s="3"/>
      <c r="B185" s="3" t="s">
        <v>75</v>
      </c>
      <c r="C185" s="10" t="s">
        <v>76</v>
      </c>
      <c r="D185" s="18">
        <v>832.79400020000003</v>
      </c>
      <c r="E185" s="18">
        <v>4385.4936526394995</v>
      </c>
      <c r="F185" s="18">
        <v>15572.149069999999</v>
      </c>
      <c r="G185" s="18">
        <v>818</v>
      </c>
      <c r="H185" s="18">
        <v>4530</v>
      </c>
      <c r="I185" s="18">
        <v>16268</v>
      </c>
      <c r="J185" s="49">
        <f>ROUND(D185/G185*100-100,2)</f>
        <v>1.81</v>
      </c>
      <c r="K185" s="49">
        <f t="shared" si="94"/>
        <v>-3.19</v>
      </c>
      <c r="L185" s="49">
        <f t="shared" si="94"/>
        <v>-4.28</v>
      </c>
      <c r="M185" s="9"/>
      <c r="N185" s="9"/>
      <c r="O185" s="75"/>
    </row>
    <row r="186" spans="1:15" ht="21" x14ac:dyDescent="0.5">
      <c r="A186" s="3"/>
      <c r="B186" s="3" t="s">
        <v>77</v>
      </c>
      <c r="C186" s="10" t="s">
        <v>7</v>
      </c>
      <c r="D186" s="49"/>
      <c r="E186" s="18">
        <v>3433.3514887975998</v>
      </c>
      <c r="F186" s="18">
        <v>12210.29363</v>
      </c>
      <c r="G186" s="49"/>
      <c r="H186" s="18">
        <v>5244</v>
      </c>
      <c r="I186" s="18">
        <v>18842</v>
      </c>
      <c r="J186" s="49"/>
      <c r="K186" s="49">
        <f t="shared" si="94"/>
        <v>-34.53</v>
      </c>
      <c r="L186" s="49">
        <f t="shared" si="94"/>
        <v>-35.200000000000003</v>
      </c>
      <c r="M186" s="9"/>
      <c r="N186" s="9"/>
      <c r="O186" s="75"/>
    </row>
    <row r="187" spans="1:15" ht="21" x14ac:dyDescent="0.5">
      <c r="B187" s="3" t="s">
        <v>78</v>
      </c>
      <c r="C187" s="10" t="s">
        <v>7</v>
      </c>
      <c r="D187" s="49"/>
      <c r="E187" s="18">
        <v>18044.717395495798</v>
      </c>
      <c r="F187" s="18">
        <v>64109.224719999998</v>
      </c>
      <c r="G187" s="49"/>
      <c r="H187" s="18">
        <v>12735</v>
      </c>
      <c r="I187" s="18">
        <v>45764</v>
      </c>
      <c r="J187" s="49"/>
      <c r="K187" s="49">
        <f t="shared" si="94"/>
        <v>41.69</v>
      </c>
      <c r="L187" s="49">
        <f t="shared" si="94"/>
        <v>40.090000000000003</v>
      </c>
      <c r="M187" s="9"/>
      <c r="N187" s="9"/>
      <c r="O187" s="75"/>
    </row>
    <row r="188" spans="1:15" ht="21" x14ac:dyDescent="0.5">
      <c r="B188" s="3" t="s">
        <v>79</v>
      </c>
      <c r="C188" s="51"/>
      <c r="D188" s="18"/>
      <c r="E188" s="72"/>
      <c r="F188" s="72"/>
      <c r="G188" s="18"/>
      <c r="H188" s="72"/>
      <c r="I188" s="72"/>
      <c r="J188" s="49"/>
      <c r="K188" s="49"/>
      <c r="L188" s="49"/>
      <c r="M188" s="9"/>
      <c r="N188" s="9"/>
      <c r="O188" s="75"/>
    </row>
    <row r="189" spans="1:15" ht="21" x14ac:dyDescent="0.5">
      <c r="B189" s="3" t="s">
        <v>80</v>
      </c>
      <c r="C189" s="10" t="s">
        <v>7</v>
      </c>
      <c r="D189" s="49"/>
      <c r="E189" s="72">
        <v>8328.1627793634998</v>
      </c>
      <c r="F189" s="72">
        <v>29590.57041</v>
      </c>
      <c r="G189" s="49"/>
      <c r="H189" s="72">
        <v>12100</v>
      </c>
      <c r="I189" s="72">
        <v>43467</v>
      </c>
      <c r="J189" s="49"/>
      <c r="K189" s="49">
        <f t="shared" ref="K189:K199" si="98">ROUND(E189/H189*100-100,2)</f>
        <v>-31.17</v>
      </c>
      <c r="L189" s="49">
        <f t="shared" ref="L189:L199" si="99">ROUND(F189/I189*100-100,2)</f>
        <v>-31.92</v>
      </c>
      <c r="M189" s="9"/>
      <c r="N189" s="9"/>
      <c r="O189" s="75"/>
    </row>
    <row r="190" spans="1:15" ht="21" x14ac:dyDescent="0.5">
      <c r="B190" s="3" t="s">
        <v>81</v>
      </c>
      <c r="C190" s="10" t="s">
        <v>7</v>
      </c>
      <c r="D190" s="49"/>
      <c r="E190" s="18">
        <v>4727.1147142120999</v>
      </c>
      <c r="F190" s="18">
        <v>16803.328969999999</v>
      </c>
      <c r="G190" s="49"/>
      <c r="H190" s="18">
        <v>4096</v>
      </c>
      <c r="I190" s="18">
        <v>14716</v>
      </c>
      <c r="J190" s="49"/>
      <c r="K190" s="49">
        <f t="shared" si="98"/>
        <v>15.41</v>
      </c>
      <c r="L190" s="49">
        <f t="shared" si="99"/>
        <v>14.18</v>
      </c>
      <c r="M190" s="9"/>
      <c r="N190" s="9"/>
      <c r="O190" s="75"/>
    </row>
    <row r="191" spans="1:15" ht="21" x14ac:dyDescent="0.5">
      <c r="B191" s="3" t="s">
        <v>112</v>
      </c>
      <c r="C191" s="10" t="s">
        <v>76</v>
      </c>
      <c r="D191" s="18">
        <v>14167</v>
      </c>
      <c r="E191" s="18">
        <v>22252.872075278297</v>
      </c>
      <c r="F191" s="18">
        <v>79104.764089999997</v>
      </c>
      <c r="G191" s="19">
        <v>13239</v>
      </c>
      <c r="H191" s="19">
        <v>19009</v>
      </c>
      <c r="I191" s="19">
        <v>68310</v>
      </c>
      <c r="J191" s="49">
        <f>ROUND(D191/G191*100-100,2)</f>
        <v>7.01</v>
      </c>
      <c r="K191" s="49">
        <f t="shared" si="98"/>
        <v>17.059999999999999</v>
      </c>
      <c r="L191" s="49">
        <f t="shared" si="99"/>
        <v>15.8</v>
      </c>
      <c r="M191" s="9"/>
      <c r="N191" s="9"/>
      <c r="O191" s="75"/>
    </row>
    <row r="192" spans="1:15" ht="21" x14ac:dyDescent="0.5">
      <c r="B192" s="3" t="s">
        <v>113</v>
      </c>
      <c r="C192" s="10" t="s">
        <v>7</v>
      </c>
      <c r="D192" s="49"/>
      <c r="E192" s="18">
        <v>17393.829078626699</v>
      </c>
      <c r="F192" s="18">
        <v>61775.049030000002</v>
      </c>
      <c r="G192" s="49"/>
      <c r="H192" s="18">
        <v>16249</v>
      </c>
      <c r="I192" s="18">
        <v>58379</v>
      </c>
      <c r="J192" s="49"/>
      <c r="K192" s="49">
        <f t="shared" si="98"/>
        <v>7.05</v>
      </c>
      <c r="L192" s="49">
        <f t="shared" si="99"/>
        <v>5.82</v>
      </c>
      <c r="M192" s="9"/>
      <c r="N192" s="9"/>
      <c r="O192" s="75"/>
    </row>
    <row r="193" spans="1:18" ht="21" x14ac:dyDescent="0.5">
      <c r="A193" s="8"/>
      <c r="B193" s="3" t="s">
        <v>82</v>
      </c>
      <c r="C193" s="10" t="s">
        <v>110</v>
      </c>
      <c r="D193" s="18">
        <v>1176.9420375</v>
      </c>
      <c r="E193" s="18">
        <v>2016.2594030813002</v>
      </c>
      <c r="F193" s="18">
        <v>7184.622589999999</v>
      </c>
      <c r="G193" s="18">
        <v>669</v>
      </c>
      <c r="H193" s="18">
        <v>1090</v>
      </c>
      <c r="I193" s="18">
        <v>3917</v>
      </c>
      <c r="J193" s="49">
        <f>ROUND(D193/G193*100-100,2)</f>
        <v>75.930000000000007</v>
      </c>
      <c r="K193" s="49">
        <f t="shared" si="98"/>
        <v>84.98</v>
      </c>
      <c r="L193" s="49">
        <f t="shared" si="99"/>
        <v>83.42</v>
      </c>
      <c r="M193" s="9"/>
      <c r="N193" s="9"/>
      <c r="O193" s="75"/>
    </row>
    <row r="194" spans="1:18" ht="21" x14ac:dyDescent="0.5">
      <c r="A194" s="8"/>
      <c r="B194" s="3" t="s">
        <v>83</v>
      </c>
      <c r="C194" s="10" t="s">
        <v>7</v>
      </c>
      <c r="D194" s="49"/>
      <c r="E194" s="18">
        <v>1317.9002931058999</v>
      </c>
      <c r="F194" s="18">
        <v>4709.5185799999999</v>
      </c>
      <c r="G194" s="49"/>
      <c r="H194" s="18">
        <v>2769</v>
      </c>
      <c r="I194" s="18">
        <v>9957</v>
      </c>
      <c r="J194" s="49"/>
      <c r="K194" s="49">
        <f t="shared" si="98"/>
        <v>-52.41</v>
      </c>
      <c r="L194" s="49">
        <f t="shared" si="99"/>
        <v>-52.7</v>
      </c>
      <c r="M194" s="9"/>
      <c r="N194" s="9"/>
      <c r="O194" s="75"/>
    </row>
    <row r="195" spans="1:18" ht="21" x14ac:dyDescent="0.5">
      <c r="A195" s="8"/>
      <c r="B195" s="3" t="s">
        <v>84</v>
      </c>
      <c r="C195" s="10" t="s">
        <v>76</v>
      </c>
      <c r="D195" s="18">
        <v>671.7870044</v>
      </c>
      <c r="E195" s="18">
        <v>1386.2102754307</v>
      </c>
      <c r="F195" s="18">
        <v>4926.1826000000001</v>
      </c>
      <c r="G195" s="18">
        <v>577</v>
      </c>
      <c r="H195" s="18">
        <v>1375</v>
      </c>
      <c r="I195" s="18">
        <v>4941</v>
      </c>
      <c r="J195" s="49">
        <f t="shared" ref="J195:J196" si="100">ROUND(D195/G195*100-100,2)</f>
        <v>16.43</v>
      </c>
      <c r="K195" s="49">
        <f t="shared" si="98"/>
        <v>0.82</v>
      </c>
      <c r="L195" s="49">
        <f t="shared" si="99"/>
        <v>-0.3</v>
      </c>
      <c r="M195" s="9"/>
      <c r="N195" s="9"/>
      <c r="O195" s="75"/>
    </row>
    <row r="196" spans="1:18" ht="21" x14ac:dyDescent="0.5">
      <c r="A196" s="8"/>
      <c r="B196" s="3" t="s">
        <v>85</v>
      </c>
      <c r="C196" s="10" t="s">
        <v>68</v>
      </c>
      <c r="D196" s="18">
        <v>18484.165000000001</v>
      </c>
      <c r="E196" s="18">
        <v>607.19552682999995</v>
      </c>
      <c r="F196" s="18">
        <v>2161.9933799999999</v>
      </c>
      <c r="G196" s="18">
        <v>61747</v>
      </c>
      <c r="H196" s="18">
        <v>2464</v>
      </c>
      <c r="I196" s="18">
        <v>8859</v>
      </c>
      <c r="J196" s="49">
        <f t="shared" si="100"/>
        <v>-70.06</v>
      </c>
      <c r="K196" s="49">
        <f t="shared" si="98"/>
        <v>-75.36</v>
      </c>
      <c r="L196" s="49">
        <f t="shared" si="99"/>
        <v>-75.599999999999994</v>
      </c>
      <c r="M196" s="9"/>
      <c r="N196" s="9"/>
      <c r="O196" s="75"/>
    </row>
    <row r="197" spans="1:18" ht="21" x14ac:dyDescent="0.5">
      <c r="A197" s="8"/>
      <c r="B197" s="3" t="s">
        <v>86</v>
      </c>
      <c r="C197" s="10" t="s">
        <v>7</v>
      </c>
      <c r="D197" s="49"/>
      <c r="E197" s="18">
        <v>26</v>
      </c>
      <c r="F197" s="18">
        <v>93</v>
      </c>
      <c r="G197" s="49"/>
      <c r="H197" s="18">
        <v>85</v>
      </c>
      <c r="I197" s="18">
        <v>304</v>
      </c>
      <c r="J197" s="49"/>
      <c r="K197" s="49">
        <f t="shared" si="98"/>
        <v>-69.41</v>
      </c>
      <c r="L197" s="49">
        <f t="shared" si="99"/>
        <v>-69.41</v>
      </c>
      <c r="M197" s="9"/>
      <c r="N197" s="9"/>
      <c r="O197" s="75"/>
    </row>
    <row r="198" spans="1:18" ht="21" x14ac:dyDescent="0.5">
      <c r="A198" s="8"/>
      <c r="B198" s="3" t="s">
        <v>87</v>
      </c>
      <c r="C198" s="10" t="s">
        <v>68</v>
      </c>
      <c r="D198" s="18">
        <v>5826412.5</v>
      </c>
      <c r="E198" s="18">
        <v>64476.130706800002</v>
      </c>
      <c r="F198" s="18">
        <v>228934.73654000001</v>
      </c>
      <c r="G198" s="18">
        <v>5861258</v>
      </c>
      <c r="H198" s="18">
        <v>57890</v>
      </c>
      <c r="I198" s="18">
        <v>208063</v>
      </c>
      <c r="J198" s="49">
        <f t="shared" ref="J198:J199" si="101">ROUND(D198/G198*100-100,2)</f>
        <v>-0.59</v>
      </c>
      <c r="K198" s="49">
        <f t="shared" si="98"/>
        <v>11.38</v>
      </c>
      <c r="L198" s="49">
        <f t="shared" si="99"/>
        <v>10.029999999999999</v>
      </c>
      <c r="M198" s="9"/>
      <c r="N198" s="9"/>
      <c r="O198" s="75"/>
    </row>
    <row r="199" spans="1:18" ht="21" x14ac:dyDescent="0.5">
      <c r="A199" s="8"/>
      <c r="B199" s="3" t="s">
        <v>88</v>
      </c>
      <c r="C199" s="10" t="s">
        <v>68</v>
      </c>
      <c r="D199" s="18">
        <v>10102.681</v>
      </c>
      <c r="E199" s="18">
        <v>5044.1956188386002</v>
      </c>
      <c r="F199" s="18">
        <v>17936.672079999997</v>
      </c>
      <c r="G199" s="18">
        <v>13433</v>
      </c>
      <c r="H199" s="18">
        <v>6582</v>
      </c>
      <c r="I199" s="18">
        <v>23649</v>
      </c>
      <c r="J199" s="49">
        <f t="shared" si="101"/>
        <v>-24.79</v>
      </c>
      <c r="K199" s="49">
        <f t="shared" si="98"/>
        <v>-23.36</v>
      </c>
      <c r="L199" s="49">
        <f t="shared" si="99"/>
        <v>-24.15</v>
      </c>
      <c r="M199" s="9"/>
      <c r="N199" s="9"/>
      <c r="O199" s="75"/>
    </row>
    <row r="200" spans="1:18" ht="21" x14ac:dyDescent="0.5">
      <c r="C200" s="51"/>
      <c r="D200" s="18"/>
      <c r="E200" s="18"/>
      <c r="F200" s="18"/>
      <c r="G200" s="18"/>
      <c r="H200" s="18"/>
      <c r="I200" s="18"/>
      <c r="J200" s="49"/>
      <c r="K200" s="49"/>
      <c r="L200" s="49"/>
      <c r="M200" s="73"/>
      <c r="N200" s="75"/>
      <c r="O200" s="75"/>
    </row>
    <row r="201" spans="1:18" ht="21" x14ac:dyDescent="0.5">
      <c r="A201" s="3"/>
      <c r="B201" s="3" t="s">
        <v>89</v>
      </c>
      <c r="C201" s="10"/>
      <c r="D201" s="18"/>
      <c r="E201" s="7">
        <f t="shared" ref="E201:I201" si="102">E112-SUM(E114,E130,E145,E151)</f>
        <v>447588.07531724405</v>
      </c>
      <c r="F201" s="7">
        <f t="shared" si="102"/>
        <v>1591341.4173045643</v>
      </c>
      <c r="G201" s="18"/>
      <c r="H201" s="7">
        <f t="shared" si="102"/>
        <v>424295</v>
      </c>
      <c r="I201" s="7">
        <f t="shared" si="102"/>
        <v>1524478</v>
      </c>
      <c r="J201" s="49"/>
      <c r="K201" s="49">
        <f>ROUND(E201/H201*100-100,2)</f>
        <v>5.49</v>
      </c>
      <c r="L201" s="49">
        <f>ROUND(F201/I201*100-100,2)</f>
        <v>4.3899999999999997</v>
      </c>
      <c r="M201" s="73"/>
      <c r="N201" s="75"/>
      <c r="O201" s="75"/>
    </row>
    <row r="202" spans="1:18" x14ac:dyDescent="0.45">
      <c r="A202" s="55"/>
      <c r="B202" s="56"/>
      <c r="C202" s="56"/>
      <c r="D202" s="56"/>
      <c r="E202" s="56"/>
      <c r="F202" s="58"/>
      <c r="G202" s="56"/>
      <c r="H202" s="56"/>
      <c r="I202" s="56"/>
      <c r="J202" s="56"/>
      <c r="K202" s="56"/>
      <c r="L202" s="56"/>
    </row>
    <row r="203" spans="1:18" x14ac:dyDescent="0.45">
      <c r="B203" s="90" t="s">
        <v>116</v>
      </c>
    </row>
    <row r="204" spans="1:18" x14ac:dyDescent="0.45">
      <c r="D204" s="3"/>
      <c r="E204" s="2"/>
      <c r="G204" s="3"/>
      <c r="H204" s="2"/>
      <c r="I204" s="2"/>
      <c r="K204" s="2"/>
      <c r="O204" s="21"/>
    </row>
    <row r="205" spans="1:18" x14ac:dyDescent="0.45">
      <c r="A205" s="3"/>
      <c r="E205" s="2"/>
      <c r="H205" s="2"/>
      <c r="K205" s="2"/>
    </row>
    <row r="206" spans="1:18" x14ac:dyDescent="0.45">
      <c r="A206" s="3"/>
      <c r="C206" s="3"/>
      <c r="D206" s="3"/>
      <c r="E206" s="2"/>
      <c r="G206" s="3"/>
      <c r="H206" s="2"/>
      <c r="J206" s="3"/>
      <c r="K206" s="2"/>
      <c r="M206" s="3"/>
      <c r="N206" s="21"/>
      <c r="R206" s="3"/>
    </row>
    <row r="207" spans="1:18" x14ac:dyDescent="0.4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45">
      <c r="A208" s="3"/>
      <c r="B208" s="3"/>
      <c r="C208" s="3"/>
      <c r="D208" s="3"/>
      <c r="E208" s="16"/>
      <c r="F208" s="16"/>
      <c r="G208" s="3"/>
      <c r="H208" s="16"/>
      <c r="I208" s="3"/>
      <c r="J208" s="3"/>
      <c r="K208" s="16"/>
      <c r="L208" s="3"/>
      <c r="M208" s="3"/>
    </row>
    <row r="209" spans="5:15" x14ac:dyDescent="0.45">
      <c r="E209" s="2"/>
      <c r="F209" s="2"/>
      <c r="N209" s="1"/>
      <c r="O209" s="1"/>
    </row>
    <row r="210" spans="5:15" x14ac:dyDescent="0.45">
      <c r="N210" s="1"/>
      <c r="O210" s="1"/>
    </row>
    <row r="211" spans="5:15" x14ac:dyDescent="0.45">
      <c r="N211" s="1"/>
      <c r="O211" s="1"/>
    </row>
    <row r="212" spans="5:15" x14ac:dyDescent="0.45">
      <c r="N212" s="1"/>
      <c r="O212" s="1"/>
    </row>
    <row r="213" spans="5:15" x14ac:dyDescent="0.45">
      <c r="N213" s="1"/>
      <c r="O213" s="1"/>
    </row>
    <row r="214" spans="5:15" x14ac:dyDescent="0.45">
      <c r="N214" s="1"/>
      <c r="O214" s="1"/>
    </row>
    <row r="215" spans="5:15" x14ac:dyDescent="0.45">
      <c r="N215" s="1"/>
      <c r="O215" s="1"/>
    </row>
    <row r="216" spans="5:15" x14ac:dyDescent="0.45">
      <c r="N216" s="1"/>
      <c r="O216" s="1"/>
    </row>
    <row r="217" spans="5:15" x14ac:dyDescent="0.45">
      <c r="N217" s="1"/>
      <c r="O217" s="1"/>
    </row>
    <row r="218" spans="5:15" x14ac:dyDescent="0.45">
      <c r="N218" s="1"/>
      <c r="O218" s="1"/>
    </row>
    <row r="219" spans="5:15" x14ac:dyDescent="0.45">
      <c r="N219" s="1"/>
      <c r="O219" s="1"/>
    </row>
    <row r="220" spans="5:15" x14ac:dyDescent="0.45">
      <c r="N220" s="1"/>
      <c r="O220" s="1"/>
    </row>
    <row r="221" spans="5:15" x14ac:dyDescent="0.45">
      <c r="N221" s="1"/>
      <c r="O221" s="1"/>
    </row>
    <row r="222" spans="5:15" x14ac:dyDescent="0.45">
      <c r="N222" s="1"/>
      <c r="O222" s="1"/>
    </row>
    <row r="223" spans="5:15" x14ac:dyDescent="0.45">
      <c r="N223" s="1"/>
      <c r="O223" s="1"/>
    </row>
    <row r="224" spans="5:15" x14ac:dyDescent="0.45">
      <c r="N224" s="1"/>
      <c r="O224" s="1"/>
    </row>
    <row r="225" spans="1:18" x14ac:dyDescent="0.45">
      <c r="N225" s="1"/>
      <c r="O225" s="1"/>
    </row>
    <row r="226" spans="1:18" x14ac:dyDescent="0.45">
      <c r="A226" s="3"/>
      <c r="B226" s="3"/>
      <c r="C226" s="80"/>
      <c r="D226" s="8"/>
      <c r="E226" s="2"/>
      <c r="F226" s="8"/>
      <c r="G226" s="8"/>
      <c r="H226" s="2"/>
      <c r="I226" s="8"/>
      <c r="J226" s="8"/>
      <c r="K226" s="2"/>
      <c r="L226" s="8"/>
      <c r="M226" s="64"/>
      <c r="P226" s="64"/>
      <c r="Q226" s="64"/>
      <c r="R226" s="64"/>
    </row>
    <row r="227" spans="1:18" x14ac:dyDescent="0.45">
      <c r="A227" s="3"/>
      <c r="B227" s="3"/>
      <c r="C227" s="80"/>
      <c r="D227" s="81"/>
      <c r="E227" s="2"/>
      <c r="F227" s="8"/>
      <c r="G227" s="81"/>
      <c r="H227" s="2"/>
      <c r="I227" s="8"/>
      <c r="J227" s="81"/>
      <c r="K227" s="2"/>
      <c r="L227" s="8"/>
      <c r="M227" s="81"/>
      <c r="P227" s="81"/>
      <c r="Q227" s="64"/>
      <c r="R227" s="64"/>
    </row>
    <row r="228" spans="1:18" x14ac:dyDescent="0.45">
      <c r="A228" s="3"/>
      <c r="B228" s="3"/>
      <c r="C228" s="80"/>
      <c r="D228" s="81"/>
      <c r="E228" s="2"/>
      <c r="F228" s="8"/>
      <c r="G228" s="81"/>
      <c r="H228" s="2"/>
      <c r="I228" s="8"/>
      <c r="J228" s="81"/>
      <c r="K228" s="2"/>
      <c r="L228" s="8"/>
      <c r="M228" s="81"/>
      <c r="P228" s="81"/>
      <c r="Q228" s="64"/>
      <c r="R228" s="64"/>
    </row>
    <row r="229" spans="1:18" x14ac:dyDescent="0.45">
      <c r="A229" s="3"/>
      <c r="B229" s="3"/>
      <c r="C229" s="80"/>
      <c r="D229" s="81"/>
      <c r="E229" s="2"/>
      <c r="F229" s="8"/>
      <c r="G229" s="81"/>
      <c r="H229" s="2"/>
      <c r="I229" s="8"/>
      <c r="J229" s="81"/>
      <c r="K229" s="2"/>
      <c r="L229" s="8"/>
      <c r="M229" s="81"/>
      <c r="P229" s="81"/>
      <c r="Q229" s="64"/>
      <c r="R229" s="64"/>
    </row>
    <row r="230" spans="1:18" x14ac:dyDescent="0.45">
      <c r="A230" s="3"/>
      <c r="B230" s="3"/>
      <c r="C230" s="80"/>
      <c r="D230" s="81"/>
      <c r="E230" s="2"/>
      <c r="F230" s="8"/>
      <c r="G230" s="81"/>
      <c r="H230" s="2"/>
      <c r="I230" s="8"/>
      <c r="J230" s="81"/>
      <c r="K230" s="2"/>
      <c r="L230" s="8"/>
      <c r="M230" s="81"/>
      <c r="P230" s="81"/>
      <c r="Q230" s="64"/>
      <c r="R230" s="64"/>
    </row>
    <row r="231" spans="1:18" x14ac:dyDescent="0.45">
      <c r="A231" s="3"/>
      <c r="B231" s="3"/>
      <c r="C231" s="80"/>
      <c r="D231" s="81"/>
      <c r="E231" s="2"/>
      <c r="F231" s="8"/>
      <c r="G231" s="81"/>
      <c r="H231" s="2"/>
      <c r="I231" s="8"/>
      <c r="J231" s="81"/>
      <c r="K231" s="2"/>
      <c r="L231" s="8"/>
      <c r="M231" s="81"/>
      <c r="P231" s="81"/>
      <c r="Q231" s="64"/>
      <c r="R231" s="64"/>
    </row>
    <row r="232" spans="1:18" x14ac:dyDescent="0.45">
      <c r="A232" s="3"/>
      <c r="B232" s="3"/>
      <c r="C232" s="80"/>
      <c r="D232" s="81"/>
      <c r="E232" s="2"/>
      <c r="F232" s="8"/>
      <c r="G232" s="81"/>
      <c r="H232" s="2"/>
      <c r="I232" s="8"/>
      <c r="J232" s="81"/>
      <c r="K232" s="2"/>
      <c r="L232" s="8"/>
      <c r="M232" s="81"/>
      <c r="P232" s="81"/>
      <c r="Q232" s="64"/>
      <c r="R232" s="64"/>
    </row>
    <row r="233" spans="1:18" x14ac:dyDescent="0.45">
      <c r="A233" s="3"/>
      <c r="B233" s="3"/>
      <c r="C233" s="80"/>
      <c r="D233" s="81"/>
      <c r="E233" s="2"/>
      <c r="F233" s="8"/>
      <c r="G233" s="81"/>
      <c r="H233" s="2"/>
      <c r="I233" s="8"/>
      <c r="J233" s="81"/>
      <c r="K233" s="2"/>
      <c r="L233" s="8"/>
      <c r="M233" s="81"/>
      <c r="P233" s="81"/>
      <c r="Q233" s="64"/>
      <c r="R233" s="64"/>
    </row>
    <row r="234" spans="1:18" x14ac:dyDescent="0.45">
      <c r="A234" s="3"/>
      <c r="B234" s="3"/>
      <c r="C234" s="80"/>
      <c r="D234" s="81"/>
      <c r="E234" s="2"/>
      <c r="F234" s="8"/>
      <c r="G234" s="81"/>
      <c r="H234" s="2"/>
      <c r="I234" s="8"/>
      <c r="J234" s="81"/>
      <c r="K234" s="2"/>
      <c r="L234" s="8"/>
      <c r="M234" s="81"/>
      <c r="P234" s="81"/>
      <c r="Q234" s="64"/>
      <c r="R234" s="64"/>
    </row>
    <row r="235" spans="1:18" x14ac:dyDescent="0.45">
      <c r="A235" s="3"/>
      <c r="B235" s="3"/>
      <c r="C235" s="80"/>
      <c r="D235" s="81"/>
      <c r="E235" s="2"/>
      <c r="F235" s="8"/>
      <c r="G235" s="81"/>
      <c r="H235" s="2"/>
      <c r="I235" s="8"/>
      <c r="J235" s="81"/>
      <c r="K235" s="2"/>
      <c r="L235" s="8"/>
      <c r="M235" s="81"/>
      <c r="P235" s="81"/>
      <c r="Q235" s="64"/>
      <c r="R235" s="64"/>
    </row>
    <row r="236" spans="1:18" x14ac:dyDescent="0.45">
      <c r="A236" s="3"/>
      <c r="B236" s="3"/>
      <c r="C236" s="80"/>
      <c r="D236" s="81"/>
      <c r="E236" s="2"/>
      <c r="F236" s="8"/>
      <c r="G236" s="81"/>
      <c r="H236" s="2"/>
      <c r="I236" s="8"/>
      <c r="J236" s="81"/>
      <c r="K236" s="2"/>
      <c r="L236" s="8"/>
      <c r="M236" s="81"/>
      <c r="P236" s="81"/>
      <c r="Q236" s="64"/>
      <c r="R236" s="64"/>
    </row>
    <row r="237" spans="1:18" x14ac:dyDescent="0.45">
      <c r="B237" s="3"/>
      <c r="C237" s="80"/>
      <c r="D237" s="81"/>
      <c r="E237" s="2"/>
      <c r="F237" s="8"/>
      <c r="G237" s="81"/>
      <c r="H237" s="2"/>
      <c r="I237" s="8"/>
      <c r="J237" s="81"/>
      <c r="K237" s="2"/>
      <c r="L237" s="8"/>
      <c r="M237" s="81"/>
      <c r="P237" s="81"/>
      <c r="Q237" s="64"/>
      <c r="R237" s="64"/>
    </row>
    <row r="238" spans="1:18" x14ac:dyDescent="0.45">
      <c r="B238" s="3"/>
      <c r="C238" s="80"/>
      <c r="D238" s="81"/>
      <c r="E238" s="2"/>
      <c r="F238" s="8"/>
      <c r="G238" s="81"/>
      <c r="H238" s="2"/>
      <c r="I238" s="8"/>
      <c r="J238" s="81"/>
      <c r="K238" s="2"/>
      <c r="L238" s="8"/>
      <c r="M238" s="81"/>
      <c r="P238" s="81"/>
      <c r="Q238" s="64"/>
      <c r="R238" s="64"/>
    </row>
    <row r="239" spans="1:18" x14ac:dyDescent="0.45">
      <c r="B239" s="3"/>
      <c r="C239" s="80"/>
      <c r="D239" s="81"/>
      <c r="E239" s="2"/>
      <c r="F239" s="8"/>
      <c r="G239" s="81"/>
      <c r="H239" s="2"/>
      <c r="I239" s="8"/>
      <c r="J239" s="81"/>
      <c r="K239" s="2"/>
      <c r="L239" s="8"/>
      <c r="M239" s="81"/>
      <c r="P239" s="81"/>
      <c r="Q239" s="64"/>
      <c r="R239" s="64"/>
    </row>
    <row r="240" spans="1:18" x14ac:dyDescent="0.45">
      <c r="B240" s="3"/>
      <c r="C240" s="80"/>
      <c r="D240" s="81"/>
      <c r="E240" s="2"/>
      <c r="F240" s="8"/>
      <c r="G240" s="81"/>
      <c r="H240" s="2"/>
      <c r="I240" s="8"/>
      <c r="J240" s="81"/>
      <c r="K240" s="2"/>
      <c r="L240" s="8"/>
      <c r="M240" s="81"/>
      <c r="P240" s="81"/>
      <c r="Q240" s="64"/>
      <c r="R240" s="64"/>
    </row>
    <row r="241" spans="1:18" x14ac:dyDescent="0.45">
      <c r="B241" s="3"/>
      <c r="C241" s="80"/>
      <c r="D241" s="81"/>
      <c r="E241" s="2"/>
      <c r="F241" s="8"/>
      <c r="G241" s="81"/>
      <c r="H241" s="2"/>
      <c r="I241" s="8"/>
      <c r="J241" s="81"/>
      <c r="K241" s="2"/>
      <c r="L241" s="8"/>
      <c r="M241" s="81"/>
      <c r="P241" s="81"/>
      <c r="Q241" s="64"/>
      <c r="R241" s="64"/>
    </row>
    <row r="242" spans="1:18" x14ac:dyDescent="0.45">
      <c r="B242" s="3"/>
      <c r="C242" s="80"/>
      <c r="D242" s="81"/>
      <c r="E242" s="2"/>
      <c r="F242" s="8"/>
      <c r="G242" s="81"/>
      <c r="H242" s="2"/>
      <c r="I242" s="8"/>
      <c r="J242" s="81"/>
      <c r="K242" s="2"/>
      <c r="L242" s="8"/>
      <c r="M242" s="81"/>
      <c r="P242" s="81"/>
      <c r="Q242" s="64"/>
      <c r="R242" s="64"/>
    </row>
    <row r="243" spans="1:18" x14ac:dyDescent="0.45">
      <c r="B243" s="3"/>
      <c r="C243" s="80"/>
      <c r="D243" s="81"/>
      <c r="E243" s="2"/>
      <c r="F243" s="8"/>
      <c r="G243" s="81"/>
      <c r="H243" s="2"/>
      <c r="I243" s="8"/>
      <c r="J243" s="81"/>
      <c r="K243" s="2"/>
      <c r="L243" s="8"/>
      <c r="M243" s="81"/>
      <c r="P243" s="81"/>
      <c r="Q243" s="64"/>
      <c r="R243" s="64"/>
    </row>
    <row r="244" spans="1:18" x14ac:dyDescent="0.45">
      <c r="B244" s="3"/>
      <c r="C244" s="80"/>
      <c r="D244" s="81"/>
      <c r="E244" s="2"/>
      <c r="F244" s="8"/>
      <c r="G244" s="81"/>
      <c r="H244" s="2"/>
      <c r="I244" s="8"/>
      <c r="J244" s="81"/>
      <c r="K244" s="2"/>
      <c r="L244" s="8"/>
      <c r="M244" s="81"/>
      <c r="P244" s="81"/>
      <c r="Q244" s="64"/>
      <c r="R244" s="64"/>
    </row>
    <row r="245" spans="1:18" x14ac:dyDescent="0.45">
      <c r="B245" s="3"/>
      <c r="C245" s="80"/>
      <c r="D245" s="81"/>
      <c r="E245" s="2"/>
      <c r="F245" s="8"/>
      <c r="G245" s="81"/>
      <c r="H245" s="2"/>
      <c r="I245" s="8"/>
      <c r="J245" s="81"/>
      <c r="K245" s="2"/>
      <c r="L245" s="8"/>
      <c r="M245" s="81"/>
      <c r="P245" s="81"/>
      <c r="Q245" s="64"/>
      <c r="R245" s="64"/>
    </row>
    <row r="246" spans="1:18" x14ac:dyDescent="0.45">
      <c r="B246" s="3"/>
      <c r="C246" s="80"/>
      <c r="D246" s="81"/>
      <c r="E246" s="2"/>
      <c r="F246" s="8"/>
      <c r="G246" s="81"/>
      <c r="H246" s="2"/>
      <c r="I246" s="8"/>
      <c r="J246" s="81"/>
      <c r="K246" s="2"/>
      <c r="L246" s="8"/>
      <c r="M246" s="81"/>
      <c r="P246" s="81"/>
      <c r="Q246" s="64"/>
      <c r="R246" s="64"/>
    </row>
    <row r="247" spans="1:18" x14ac:dyDescent="0.45">
      <c r="B247" s="3"/>
      <c r="C247" s="80"/>
      <c r="D247" s="81"/>
      <c r="E247" s="2"/>
      <c r="F247" s="8"/>
      <c r="G247" s="81"/>
      <c r="H247" s="2"/>
      <c r="I247" s="8"/>
      <c r="J247" s="81"/>
      <c r="K247" s="2"/>
      <c r="L247" s="8"/>
      <c r="M247" s="81"/>
      <c r="P247" s="81"/>
      <c r="Q247" s="64"/>
      <c r="R247" s="64"/>
    </row>
    <row r="248" spans="1:18" x14ac:dyDescent="0.45">
      <c r="B248" s="3"/>
      <c r="C248" s="80"/>
      <c r="D248" s="81"/>
      <c r="E248" s="2"/>
      <c r="F248" s="8"/>
      <c r="G248" s="81"/>
      <c r="H248" s="2"/>
      <c r="I248" s="8"/>
      <c r="J248" s="81"/>
      <c r="K248" s="2"/>
      <c r="L248" s="8"/>
      <c r="M248" s="81"/>
      <c r="P248" s="81"/>
      <c r="Q248" s="64"/>
      <c r="R248" s="64"/>
    </row>
    <row r="249" spans="1:18" x14ac:dyDescent="0.45">
      <c r="B249" s="3"/>
      <c r="C249" s="80"/>
      <c r="D249" s="81"/>
      <c r="E249" s="2"/>
      <c r="F249" s="8"/>
      <c r="G249" s="81"/>
      <c r="H249" s="2"/>
      <c r="I249" s="8"/>
      <c r="J249" s="81"/>
      <c r="K249" s="2"/>
      <c r="L249" s="8"/>
      <c r="M249" s="81"/>
      <c r="P249" s="81"/>
      <c r="Q249" s="64"/>
      <c r="R249" s="64"/>
    </row>
    <row r="250" spans="1:18" x14ac:dyDescent="0.45">
      <c r="B250" s="3"/>
      <c r="C250" s="80"/>
      <c r="D250" s="81"/>
      <c r="E250" s="2"/>
      <c r="F250" s="8"/>
      <c r="G250" s="81"/>
      <c r="H250" s="2"/>
      <c r="I250" s="8"/>
      <c r="J250" s="81"/>
      <c r="K250" s="2"/>
      <c r="L250" s="8"/>
      <c r="M250" s="81"/>
      <c r="P250" s="81"/>
      <c r="Q250" s="64"/>
      <c r="R250" s="64"/>
    </row>
    <row r="251" spans="1:18" x14ac:dyDescent="0.45">
      <c r="B251" s="3"/>
      <c r="C251" s="80"/>
      <c r="D251" s="81"/>
      <c r="E251" s="2"/>
      <c r="F251" s="8"/>
      <c r="G251" s="81"/>
      <c r="H251" s="2"/>
      <c r="I251" s="8"/>
      <c r="J251" s="81"/>
      <c r="K251" s="2"/>
      <c r="L251" s="8"/>
      <c r="M251" s="81"/>
      <c r="P251" s="81"/>
      <c r="Q251" s="64"/>
      <c r="R251" s="64"/>
    </row>
    <row r="252" spans="1:18" x14ac:dyDescent="0.45">
      <c r="B252" s="3"/>
      <c r="C252" s="80"/>
      <c r="D252" s="81"/>
      <c r="E252" s="2"/>
      <c r="F252" s="8"/>
      <c r="G252" s="81"/>
      <c r="H252" s="2"/>
      <c r="I252" s="8"/>
      <c r="J252" s="81"/>
      <c r="K252" s="2"/>
      <c r="L252" s="8"/>
      <c r="M252" s="81"/>
      <c r="P252" s="81"/>
      <c r="Q252" s="64"/>
      <c r="R252" s="64"/>
    </row>
    <row r="253" spans="1:18" x14ac:dyDescent="0.45">
      <c r="A253" s="82"/>
      <c r="B253" s="3"/>
      <c r="C253" s="80"/>
      <c r="D253" s="8"/>
      <c r="E253" s="83"/>
      <c r="F253" s="8"/>
      <c r="G253" s="8"/>
      <c r="H253" s="83"/>
      <c r="I253" s="8"/>
      <c r="J253" s="84"/>
      <c r="K253" s="85"/>
      <c r="L253" s="84"/>
      <c r="M253" s="64"/>
      <c r="P253" s="86"/>
      <c r="Q253" s="64"/>
      <c r="R253" s="64"/>
    </row>
    <row r="254" spans="1:18" x14ac:dyDescent="0.45">
      <c r="A254" s="82"/>
      <c r="B254" s="3"/>
      <c r="C254" s="80"/>
      <c r="D254" s="8"/>
      <c r="E254" s="83"/>
      <c r="F254" s="8"/>
      <c r="G254" s="8"/>
      <c r="H254" s="83"/>
      <c r="I254" s="8"/>
      <c r="J254" s="84"/>
      <c r="K254" s="85"/>
      <c r="L254" s="84"/>
      <c r="M254" s="64"/>
      <c r="P254" s="64"/>
      <c r="Q254" s="64"/>
      <c r="R254" s="64"/>
    </row>
    <row r="255" spans="1:18" x14ac:dyDescent="0.45">
      <c r="A255" s="82"/>
      <c r="B255" s="3"/>
      <c r="C255" s="80"/>
      <c r="D255" s="8"/>
      <c r="E255" s="83"/>
      <c r="F255" s="8"/>
      <c r="G255" s="8"/>
      <c r="H255" s="83"/>
      <c r="I255" s="8"/>
      <c r="J255" s="84"/>
      <c r="K255" s="85"/>
      <c r="L255" s="84"/>
      <c r="M255" s="64"/>
      <c r="P255" s="64"/>
      <c r="Q255" s="64"/>
      <c r="R255" s="64"/>
    </row>
    <row r="256" spans="1:18" x14ac:dyDescent="0.45">
      <c r="A256" s="3"/>
      <c r="D256" s="3"/>
      <c r="E256" s="2"/>
      <c r="G256" s="3"/>
      <c r="H256" s="2"/>
      <c r="K256" s="2"/>
      <c r="O256" s="21"/>
    </row>
    <row r="257" spans="1:18" x14ac:dyDescent="0.45">
      <c r="D257" s="3"/>
      <c r="E257" s="2"/>
      <c r="G257" s="3"/>
      <c r="H257" s="2"/>
      <c r="K257" s="2"/>
      <c r="O257" s="21"/>
    </row>
    <row r="258" spans="1:18" x14ac:dyDescent="0.45">
      <c r="A258" s="3"/>
      <c r="E258" s="2"/>
      <c r="H258" s="2"/>
      <c r="K258" s="2"/>
    </row>
    <row r="259" spans="1:18" x14ac:dyDescent="0.4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1"/>
      <c r="R259" s="3"/>
    </row>
    <row r="260" spans="1:18" x14ac:dyDescent="0.4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45">
      <c r="A261" s="3"/>
      <c r="B261" s="3"/>
      <c r="C261" s="3"/>
      <c r="D261" s="3"/>
      <c r="E261" s="16"/>
      <c r="F261" s="3"/>
      <c r="G261" s="3"/>
      <c r="H261" s="16"/>
      <c r="I261" s="3"/>
      <c r="J261" s="3"/>
      <c r="K261" s="16"/>
      <c r="L261" s="3"/>
      <c r="M261" s="3"/>
    </row>
    <row r="262" spans="1:18" x14ac:dyDescent="0.45">
      <c r="A262" s="3"/>
      <c r="B262" s="3"/>
      <c r="C262" s="3"/>
      <c r="D262" s="3"/>
      <c r="E262" s="16"/>
      <c r="G262" s="3"/>
      <c r="H262" s="16"/>
      <c r="J262" s="3"/>
      <c r="K262" s="16"/>
      <c r="M262" s="3"/>
      <c r="N262" s="21"/>
      <c r="P262" s="3"/>
      <c r="Q262" s="3"/>
    </row>
    <row r="263" spans="1:18" x14ac:dyDescent="0.45">
      <c r="A263" s="3"/>
      <c r="B263" s="3"/>
      <c r="C263" s="3"/>
      <c r="D263" s="3"/>
      <c r="E263" s="16"/>
      <c r="G263" s="3"/>
      <c r="H263" s="16"/>
      <c r="J263" s="3"/>
      <c r="K263" s="16"/>
      <c r="M263" s="3"/>
      <c r="N263" s="21"/>
      <c r="P263" s="3"/>
      <c r="Q263" s="3"/>
    </row>
    <row r="264" spans="1:18" x14ac:dyDescent="0.45">
      <c r="A264" s="3"/>
      <c r="B264" s="3"/>
      <c r="C264" s="3"/>
      <c r="D264" s="3"/>
      <c r="E264" s="16"/>
      <c r="F264" s="3"/>
      <c r="G264" s="3"/>
      <c r="H264" s="16"/>
      <c r="I264" s="3"/>
      <c r="J264" s="3"/>
      <c r="K264" s="16"/>
      <c r="L264" s="3"/>
      <c r="M264" s="3"/>
      <c r="N264" s="21"/>
      <c r="O264" s="21"/>
      <c r="P264" s="3"/>
      <c r="Q264" s="3"/>
      <c r="R264" s="3"/>
    </row>
    <row r="265" spans="1:18" x14ac:dyDescent="0.45">
      <c r="A265" s="3"/>
      <c r="E265" s="2"/>
      <c r="H265" s="2"/>
      <c r="K265" s="2"/>
    </row>
    <row r="266" spans="1:18" x14ac:dyDescent="0.45">
      <c r="A266" s="3"/>
      <c r="B266" s="3"/>
      <c r="C266" s="80"/>
      <c r="D266" s="81"/>
      <c r="E266" s="2"/>
      <c r="F266" s="8"/>
      <c r="G266" s="81"/>
      <c r="H266" s="2"/>
      <c r="I266" s="8"/>
      <c r="J266" s="81"/>
      <c r="K266" s="2"/>
      <c r="L266" s="8"/>
      <c r="M266" s="81"/>
      <c r="P266" s="81"/>
      <c r="Q266" s="64"/>
      <c r="R266" s="64"/>
    </row>
    <row r="267" spans="1:18" x14ac:dyDescent="0.45">
      <c r="A267" s="3"/>
      <c r="B267" s="3"/>
      <c r="C267" s="80"/>
      <c r="D267" s="8"/>
      <c r="E267" s="2"/>
      <c r="F267" s="8"/>
      <c r="G267" s="8"/>
      <c r="H267" s="2"/>
      <c r="I267" s="8"/>
      <c r="J267" s="8"/>
      <c r="K267" s="83"/>
      <c r="L267" s="84"/>
      <c r="M267" s="64"/>
      <c r="P267" s="64"/>
      <c r="Q267" s="64"/>
      <c r="R267" s="64"/>
    </row>
    <row r="268" spans="1:18" x14ac:dyDescent="0.45">
      <c r="A268" s="3"/>
      <c r="B268" s="3"/>
      <c r="C268" s="80"/>
      <c r="D268" s="8"/>
      <c r="E268" s="2"/>
      <c r="F268" s="8"/>
      <c r="G268" s="8"/>
      <c r="H268" s="2"/>
      <c r="I268" s="8"/>
      <c r="J268" s="8"/>
      <c r="K268" s="83"/>
      <c r="L268" s="84"/>
      <c r="M268" s="64"/>
      <c r="P268" s="64"/>
      <c r="Q268" s="64"/>
      <c r="R268" s="64"/>
    </row>
    <row r="269" spans="1:18" x14ac:dyDescent="0.45">
      <c r="A269" s="3"/>
      <c r="B269" s="3"/>
      <c r="C269" s="80"/>
      <c r="D269" s="8"/>
      <c r="E269" s="2"/>
      <c r="F269" s="8"/>
      <c r="G269" s="8"/>
      <c r="H269" s="2"/>
      <c r="I269" s="8"/>
      <c r="J269" s="8"/>
      <c r="K269" s="83"/>
      <c r="L269" s="84"/>
      <c r="M269" s="64"/>
      <c r="P269" s="64"/>
      <c r="Q269" s="64"/>
      <c r="R269" s="64"/>
    </row>
    <row r="270" spans="1:18" x14ac:dyDescent="0.45">
      <c r="A270" s="3"/>
      <c r="B270" s="3"/>
      <c r="C270" s="80"/>
      <c r="D270" s="81"/>
      <c r="E270" s="2"/>
      <c r="F270" s="8"/>
      <c r="G270" s="81"/>
      <c r="H270" s="2"/>
      <c r="I270" s="8"/>
      <c r="J270" s="81"/>
      <c r="K270" s="2"/>
      <c r="L270" s="8"/>
      <c r="M270" s="81"/>
      <c r="P270" s="81"/>
      <c r="Q270" s="64"/>
      <c r="R270" s="64"/>
    </row>
    <row r="271" spans="1:18" x14ac:dyDescent="0.45">
      <c r="A271" s="3"/>
      <c r="B271" s="3"/>
      <c r="C271" s="80"/>
      <c r="D271" s="8"/>
      <c r="E271" s="2"/>
      <c r="F271" s="8"/>
      <c r="G271" s="8"/>
      <c r="H271" s="2"/>
      <c r="I271" s="8"/>
      <c r="J271" s="8"/>
      <c r="K271" s="2"/>
      <c r="L271" s="8"/>
      <c r="M271" s="64"/>
      <c r="P271" s="64"/>
      <c r="Q271" s="64"/>
      <c r="R271" s="64"/>
    </row>
    <row r="272" spans="1:18" x14ac:dyDescent="0.45">
      <c r="B272" s="3"/>
      <c r="C272" s="80"/>
      <c r="D272" s="8"/>
      <c r="E272" s="2"/>
      <c r="F272" s="8"/>
      <c r="G272" s="8"/>
      <c r="H272" s="2"/>
      <c r="I272" s="8"/>
      <c r="J272" s="8"/>
      <c r="K272" s="2"/>
      <c r="L272" s="8"/>
      <c r="M272" s="64"/>
      <c r="P272" s="64"/>
      <c r="Q272" s="64"/>
      <c r="R272" s="64"/>
    </row>
    <row r="273" spans="1:18" x14ac:dyDescent="0.45">
      <c r="A273" s="3"/>
      <c r="B273" s="3"/>
      <c r="C273" s="80"/>
      <c r="D273" s="8"/>
      <c r="E273" s="2"/>
      <c r="F273" s="8"/>
      <c r="G273" s="8"/>
      <c r="H273" s="2"/>
      <c r="I273" s="8"/>
      <c r="J273" s="8"/>
      <c r="K273" s="2"/>
      <c r="L273" s="8"/>
      <c r="M273" s="64"/>
      <c r="P273" s="64"/>
      <c r="Q273" s="64"/>
      <c r="R273" s="64"/>
    </row>
    <row r="274" spans="1:18" x14ac:dyDescent="0.45">
      <c r="A274" s="3"/>
      <c r="B274" s="3"/>
      <c r="C274" s="80"/>
      <c r="D274" s="8"/>
      <c r="E274" s="2"/>
      <c r="F274" s="8"/>
      <c r="G274" s="8"/>
      <c r="H274" s="2"/>
      <c r="I274" s="8"/>
      <c r="J274" s="8"/>
      <c r="K274" s="2"/>
      <c r="L274" s="8"/>
      <c r="M274" s="64"/>
      <c r="P274" s="64"/>
      <c r="Q274" s="64"/>
      <c r="R274" s="64"/>
    </row>
    <row r="275" spans="1:18" x14ac:dyDescent="0.45">
      <c r="A275" s="3"/>
      <c r="B275" s="3"/>
      <c r="C275" s="80"/>
      <c r="D275" s="81"/>
      <c r="E275" s="2"/>
      <c r="F275" s="8"/>
      <c r="G275" s="81"/>
      <c r="H275" s="2"/>
      <c r="I275" s="8"/>
      <c r="J275" s="81"/>
      <c r="K275" s="2"/>
      <c r="L275" s="8"/>
      <c r="M275" s="64"/>
      <c r="P275" s="64"/>
      <c r="Q275" s="64"/>
      <c r="R275" s="64"/>
    </row>
    <row r="276" spans="1:18" x14ac:dyDescent="0.45">
      <c r="A276" s="3"/>
      <c r="B276" s="3"/>
      <c r="C276" s="80"/>
      <c r="D276" s="8"/>
      <c r="E276" s="2"/>
      <c r="F276" s="8"/>
      <c r="G276" s="8"/>
      <c r="H276" s="2"/>
      <c r="I276" s="8"/>
      <c r="J276" s="8"/>
      <c r="K276" s="2"/>
      <c r="L276" s="8"/>
      <c r="M276" s="64"/>
      <c r="P276" s="64"/>
      <c r="Q276" s="64"/>
      <c r="R276" s="64"/>
    </row>
    <row r="277" spans="1:18" x14ac:dyDescent="0.45">
      <c r="A277" s="3"/>
      <c r="B277" s="3"/>
      <c r="C277" s="80"/>
      <c r="D277" s="10"/>
      <c r="E277" s="2"/>
      <c r="F277" s="8"/>
      <c r="G277" s="10"/>
      <c r="H277" s="2"/>
      <c r="I277" s="8"/>
      <c r="J277" s="10"/>
      <c r="K277" s="2"/>
      <c r="L277" s="8"/>
      <c r="M277" s="81"/>
      <c r="P277" s="81"/>
      <c r="Q277" s="64"/>
      <c r="R277" s="64"/>
    </row>
    <row r="278" spans="1:18" x14ac:dyDescent="0.45">
      <c r="A278" s="3"/>
      <c r="B278" s="3"/>
      <c r="C278" s="80"/>
      <c r="D278" s="8"/>
      <c r="E278" s="2"/>
      <c r="F278" s="8"/>
      <c r="G278" s="8"/>
      <c r="H278" s="2"/>
      <c r="I278" s="8"/>
      <c r="J278" s="8"/>
      <c r="K278" s="2"/>
      <c r="L278" s="8"/>
      <c r="M278" s="64"/>
      <c r="P278" s="64"/>
      <c r="Q278" s="64"/>
      <c r="R278" s="64"/>
    </row>
    <row r="279" spans="1:18" x14ac:dyDescent="0.45">
      <c r="B279" s="3"/>
      <c r="C279" s="80"/>
      <c r="D279" s="8"/>
      <c r="E279" s="2"/>
      <c r="F279" s="8"/>
      <c r="G279" s="8"/>
      <c r="H279" s="2"/>
      <c r="I279" s="8"/>
      <c r="J279" s="8"/>
      <c r="K279" s="2"/>
      <c r="L279" s="8"/>
      <c r="M279" s="64"/>
      <c r="P279" s="64"/>
      <c r="Q279" s="64"/>
      <c r="R279" s="64"/>
    </row>
    <row r="280" spans="1:18" x14ac:dyDescent="0.45">
      <c r="B280" s="3"/>
      <c r="C280" s="80"/>
      <c r="D280" s="8"/>
      <c r="E280" s="2"/>
      <c r="F280" s="8"/>
      <c r="G280" s="8"/>
      <c r="H280" s="2"/>
      <c r="I280" s="8"/>
      <c r="J280" s="8"/>
      <c r="K280" s="2"/>
      <c r="L280" s="8"/>
      <c r="M280" s="64"/>
      <c r="P280" s="64"/>
      <c r="Q280" s="64"/>
      <c r="R280" s="64"/>
    </row>
    <row r="281" spans="1:18" x14ac:dyDescent="0.45">
      <c r="B281" s="3"/>
      <c r="C281" s="80"/>
      <c r="D281" s="8"/>
      <c r="E281" s="2"/>
      <c r="F281" s="8"/>
      <c r="G281" s="8"/>
      <c r="H281" s="2"/>
      <c r="I281" s="8"/>
      <c r="J281" s="8"/>
      <c r="K281" s="2"/>
      <c r="L281" s="8"/>
      <c r="M281" s="64"/>
      <c r="P281" s="64"/>
      <c r="Q281" s="64"/>
      <c r="R281" s="64"/>
    </row>
    <row r="282" spans="1:18" x14ac:dyDescent="0.45">
      <c r="B282" s="3"/>
      <c r="C282" s="80"/>
      <c r="D282" s="81"/>
      <c r="E282" s="2"/>
      <c r="F282" s="8"/>
      <c r="G282" s="10"/>
      <c r="H282" s="2"/>
      <c r="I282" s="8"/>
      <c r="J282" s="81"/>
      <c r="K282" s="2"/>
      <c r="L282" s="8"/>
      <c r="M282" s="81"/>
      <c r="P282" s="81"/>
      <c r="Q282" s="64"/>
      <c r="R282" s="64"/>
    </row>
    <row r="283" spans="1:18" x14ac:dyDescent="0.45">
      <c r="B283" s="3"/>
      <c r="C283" s="80"/>
      <c r="D283" s="10"/>
      <c r="E283" s="2"/>
      <c r="F283" s="8"/>
      <c r="G283" s="10"/>
      <c r="H283" s="2"/>
      <c r="I283" s="8"/>
      <c r="J283" s="10"/>
      <c r="K283" s="2"/>
      <c r="L283" s="8"/>
      <c r="M283" s="81"/>
      <c r="P283" s="81"/>
      <c r="Q283" s="64"/>
      <c r="R283" s="64"/>
    </row>
    <row r="284" spans="1:18" x14ac:dyDescent="0.45">
      <c r="A284" s="3"/>
      <c r="B284" s="3"/>
      <c r="C284" s="80"/>
      <c r="D284" s="10"/>
      <c r="E284" s="2"/>
      <c r="F284" s="8"/>
      <c r="G284" s="10"/>
      <c r="H284" s="2"/>
      <c r="I284" s="8"/>
      <c r="J284" s="10"/>
      <c r="K284" s="2"/>
      <c r="L284" s="8"/>
      <c r="M284" s="81"/>
      <c r="P284" s="81"/>
      <c r="Q284" s="64"/>
      <c r="R284" s="64"/>
    </row>
    <row r="285" spans="1:18" x14ac:dyDescent="0.45">
      <c r="A285" s="3"/>
      <c r="B285" s="3"/>
      <c r="C285" s="80"/>
      <c r="D285" s="8"/>
      <c r="E285" s="2"/>
      <c r="F285" s="8"/>
      <c r="G285" s="8"/>
      <c r="H285" s="2"/>
      <c r="I285" s="8"/>
      <c r="J285" s="8"/>
      <c r="K285" s="2"/>
      <c r="L285" s="8"/>
      <c r="M285" s="64"/>
      <c r="P285" s="64"/>
      <c r="Q285" s="64"/>
      <c r="R285" s="64"/>
    </row>
    <row r="286" spans="1:18" x14ac:dyDescent="0.45">
      <c r="B286" s="3"/>
      <c r="C286" s="80"/>
      <c r="D286" s="8"/>
      <c r="E286" s="2"/>
      <c r="F286" s="8"/>
      <c r="G286" s="8"/>
      <c r="H286" s="2"/>
      <c r="I286" s="8"/>
      <c r="J286" s="8"/>
      <c r="K286" s="2"/>
      <c r="L286" s="8"/>
      <c r="M286" s="64"/>
      <c r="P286" s="64"/>
      <c r="Q286" s="64"/>
      <c r="R286" s="64"/>
    </row>
    <row r="287" spans="1:18" x14ac:dyDescent="0.45">
      <c r="B287" s="3"/>
      <c r="C287" s="80"/>
      <c r="D287" s="8"/>
      <c r="E287" s="2"/>
      <c r="F287" s="8"/>
      <c r="G287" s="8"/>
      <c r="H287" s="2"/>
      <c r="I287" s="8"/>
      <c r="J287" s="8"/>
      <c r="K287" s="2"/>
      <c r="L287" s="8"/>
      <c r="M287" s="64"/>
      <c r="P287" s="64"/>
      <c r="Q287" s="64"/>
      <c r="R287" s="64"/>
    </row>
    <row r="288" spans="1:18" x14ac:dyDescent="0.45">
      <c r="B288" s="3"/>
      <c r="C288" s="80"/>
      <c r="D288" s="81"/>
      <c r="E288" s="2"/>
      <c r="F288" s="8"/>
      <c r="G288" s="81"/>
      <c r="H288" s="2"/>
      <c r="I288" s="8"/>
      <c r="J288" s="81"/>
      <c r="K288" s="2"/>
      <c r="L288" s="8"/>
      <c r="M288" s="81"/>
      <c r="P288" s="81"/>
      <c r="Q288" s="64"/>
      <c r="R288" s="64"/>
    </row>
    <row r="289" spans="1:18" x14ac:dyDescent="0.45">
      <c r="B289" s="3"/>
      <c r="C289" s="80"/>
      <c r="D289" s="81"/>
      <c r="E289" s="2"/>
      <c r="F289" s="8"/>
      <c r="G289" s="81"/>
      <c r="H289" s="2"/>
      <c r="I289" s="8"/>
      <c r="J289" s="81"/>
      <c r="K289" s="2"/>
      <c r="L289" s="8"/>
      <c r="M289" s="81"/>
      <c r="P289" s="81"/>
      <c r="Q289" s="64"/>
      <c r="R289" s="64"/>
    </row>
    <row r="290" spans="1:18" x14ac:dyDescent="0.45">
      <c r="B290" s="3"/>
      <c r="C290" s="80"/>
      <c r="D290" s="10"/>
      <c r="E290" s="2"/>
      <c r="F290" s="8"/>
      <c r="G290" s="10"/>
      <c r="H290" s="2"/>
      <c r="I290" s="8"/>
      <c r="J290" s="10"/>
      <c r="K290" s="2"/>
      <c r="L290" s="8"/>
      <c r="M290" s="81"/>
      <c r="P290" s="81"/>
      <c r="Q290" s="64"/>
      <c r="R290" s="64"/>
    </row>
    <row r="291" spans="1:18" x14ac:dyDescent="0.45">
      <c r="A291" s="3"/>
      <c r="B291" s="3"/>
      <c r="C291" s="80"/>
      <c r="D291" s="10"/>
      <c r="E291" s="87"/>
      <c r="F291" s="8"/>
      <c r="G291" s="10"/>
      <c r="H291" s="87"/>
      <c r="I291" s="8"/>
      <c r="J291" s="10"/>
      <c r="K291" s="87"/>
      <c r="L291" s="8"/>
      <c r="M291" s="81"/>
      <c r="P291" s="81"/>
      <c r="Q291" s="64"/>
      <c r="R291" s="64"/>
    </row>
    <row r="292" spans="1:18" x14ac:dyDescent="0.45">
      <c r="B292" s="3"/>
      <c r="C292" s="80"/>
      <c r="D292" s="8"/>
      <c r="E292" s="2"/>
      <c r="F292" s="8"/>
      <c r="G292" s="8"/>
      <c r="H292" s="2"/>
      <c r="I292" s="8"/>
      <c r="J292" s="8"/>
      <c r="K292" s="2"/>
      <c r="L292" s="8"/>
      <c r="M292" s="64"/>
      <c r="P292" s="64"/>
      <c r="Q292" s="64"/>
      <c r="R292" s="64"/>
    </row>
    <row r="293" spans="1:18" x14ac:dyDescent="0.45">
      <c r="B293" s="3"/>
      <c r="C293" s="80"/>
      <c r="D293" s="8"/>
      <c r="E293" s="2"/>
      <c r="F293" s="8"/>
      <c r="G293" s="8"/>
      <c r="H293" s="2"/>
      <c r="I293" s="8"/>
      <c r="J293" s="8"/>
      <c r="K293" s="2"/>
      <c r="L293" s="8"/>
      <c r="M293" s="64"/>
      <c r="P293" s="64"/>
      <c r="Q293" s="64"/>
      <c r="R293" s="64"/>
    </row>
    <row r="294" spans="1:18" x14ac:dyDescent="0.45">
      <c r="B294" s="3"/>
      <c r="C294" s="80"/>
      <c r="D294" s="81"/>
      <c r="E294" s="2"/>
      <c r="F294" s="8"/>
      <c r="G294" s="81"/>
      <c r="H294" s="2"/>
      <c r="I294" s="8"/>
      <c r="J294" s="81"/>
      <c r="K294" s="2"/>
      <c r="L294" s="8"/>
      <c r="M294" s="81"/>
      <c r="P294" s="81"/>
      <c r="Q294" s="64"/>
      <c r="R294" s="64"/>
    </row>
    <row r="295" spans="1:18" x14ac:dyDescent="0.45">
      <c r="B295" s="3"/>
      <c r="C295" s="80"/>
      <c r="D295" s="8"/>
      <c r="E295" s="2"/>
      <c r="F295" s="8"/>
      <c r="G295" s="8"/>
      <c r="H295" s="2"/>
      <c r="I295" s="8"/>
      <c r="J295" s="8"/>
      <c r="K295" s="2"/>
      <c r="L295" s="8"/>
      <c r="M295" s="64"/>
      <c r="P295" s="64"/>
      <c r="Q295" s="64"/>
      <c r="R295" s="64"/>
    </row>
    <row r="296" spans="1:18" x14ac:dyDescent="0.45">
      <c r="B296" s="3"/>
      <c r="C296" s="80"/>
      <c r="D296" s="8"/>
      <c r="E296" s="2"/>
      <c r="F296" s="8"/>
      <c r="G296" s="8"/>
      <c r="H296" s="2"/>
      <c r="I296" s="8"/>
      <c r="J296" s="8"/>
      <c r="K296" s="2"/>
      <c r="L296" s="8"/>
      <c r="M296" s="64"/>
      <c r="P296" s="64"/>
      <c r="Q296" s="64"/>
      <c r="R296" s="64"/>
    </row>
    <row r="297" spans="1:18" x14ac:dyDescent="0.45">
      <c r="B297" s="3"/>
      <c r="C297" s="80"/>
      <c r="D297" s="8"/>
      <c r="E297" s="2"/>
      <c r="F297" s="8"/>
      <c r="G297" s="8"/>
      <c r="H297" s="2"/>
      <c r="I297" s="8"/>
      <c r="J297" s="8"/>
      <c r="K297" s="2"/>
      <c r="L297" s="8"/>
      <c r="M297" s="64"/>
      <c r="P297" s="64"/>
      <c r="Q297" s="64"/>
      <c r="R297" s="64"/>
    </row>
    <row r="298" spans="1:18" x14ac:dyDescent="0.45">
      <c r="A298" s="3"/>
      <c r="B298" s="3"/>
      <c r="D298" s="10"/>
      <c r="E298" s="2"/>
      <c r="F298" s="2"/>
      <c r="G298" s="10"/>
      <c r="H298" s="2"/>
      <c r="I298" s="2"/>
      <c r="J298" s="10"/>
      <c r="K298" s="2"/>
      <c r="L298" s="8"/>
      <c r="M298" s="81"/>
      <c r="P298" s="81"/>
      <c r="Q298" s="64"/>
      <c r="R298" s="64"/>
    </row>
    <row r="299" spans="1:18" x14ac:dyDescent="0.45">
      <c r="A299" s="82"/>
      <c r="E299" s="2"/>
      <c r="H299" s="2"/>
      <c r="K299" s="85"/>
      <c r="P299" s="86"/>
    </row>
    <row r="300" spans="1:18" x14ac:dyDescent="0.45">
      <c r="A300" s="3"/>
      <c r="E300" s="2"/>
      <c r="H300" s="2"/>
      <c r="K300" s="2"/>
    </row>
    <row r="301" spans="1:18" x14ac:dyDescent="0.45">
      <c r="A301" s="3"/>
      <c r="E301" s="2"/>
      <c r="H301" s="2"/>
      <c r="K301" s="2"/>
    </row>
    <row r="302" spans="1:18" x14ac:dyDescent="0.45">
      <c r="E302" s="2"/>
      <c r="H302" s="2"/>
      <c r="K302" s="2"/>
    </row>
    <row r="303" spans="1:18" x14ac:dyDescent="0.45">
      <c r="E303" s="2"/>
      <c r="H303" s="2"/>
      <c r="K303" s="2"/>
    </row>
    <row r="304" spans="1:18" x14ac:dyDescent="0.45">
      <c r="E304" s="2"/>
      <c r="H304" s="2"/>
      <c r="K304" s="2"/>
    </row>
    <row r="305" spans="1:17" x14ac:dyDescent="0.45">
      <c r="E305" s="2"/>
      <c r="H305" s="2"/>
      <c r="K305" s="2"/>
    </row>
    <row r="306" spans="1:17" x14ac:dyDescent="0.45">
      <c r="B306" s="3"/>
      <c r="E306" s="2"/>
      <c r="H306" s="2"/>
      <c r="K306" s="2"/>
    </row>
    <row r="307" spans="1:17" x14ac:dyDescent="0.45">
      <c r="B307" s="3"/>
      <c r="E307" s="2"/>
      <c r="H307" s="2"/>
      <c r="K307" s="2"/>
    </row>
    <row r="308" spans="1:17" x14ac:dyDescent="0.45">
      <c r="E308" s="2"/>
      <c r="H308" s="2"/>
      <c r="K308" s="2"/>
    </row>
    <row r="309" spans="1:17" x14ac:dyDescent="0.45">
      <c r="A309" s="3"/>
      <c r="E309" s="2"/>
      <c r="H309" s="2"/>
      <c r="K309" s="2"/>
    </row>
    <row r="310" spans="1:17" x14ac:dyDescent="0.45">
      <c r="A310" s="3"/>
      <c r="E310" s="2"/>
      <c r="H310" s="2"/>
      <c r="K310" s="2"/>
    </row>
    <row r="311" spans="1:17" x14ac:dyDescent="0.45">
      <c r="E311" s="2"/>
      <c r="H311" s="2"/>
      <c r="K311" s="2"/>
    </row>
    <row r="312" spans="1:17" x14ac:dyDescent="0.45">
      <c r="E312" s="2"/>
      <c r="H312" s="2"/>
      <c r="K312" s="2"/>
    </row>
    <row r="313" spans="1:17" x14ac:dyDescent="0.45">
      <c r="E313" s="2"/>
      <c r="H313" s="2"/>
      <c r="K313" s="2"/>
    </row>
    <row r="314" spans="1:17" x14ac:dyDescent="0.45">
      <c r="E314" s="2"/>
      <c r="H314" s="2"/>
      <c r="K314" s="2"/>
    </row>
    <row r="315" spans="1:17" x14ac:dyDescent="0.45">
      <c r="D315" s="3"/>
      <c r="E315" s="2"/>
      <c r="H315" s="2"/>
      <c r="K315" s="2"/>
    </row>
    <row r="316" spans="1:17" x14ac:dyDescent="0.45">
      <c r="E316" s="2"/>
      <c r="H316" s="2"/>
      <c r="K316" s="2"/>
      <c r="N316" s="21"/>
      <c r="Q316" s="3"/>
    </row>
    <row r="317" spans="1:17" x14ac:dyDescent="0.45">
      <c r="E317" s="2"/>
      <c r="H317" s="2"/>
      <c r="K317" s="2"/>
      <c r="N317" s="21"/>
    </row>
    <row r="318" spans="1:17" x14ac:dyDescent="0.45">
      <c r="E318" s="2"/>
      <c r="H318" s="2"/>
      <c r="K318" s="2"/>
      <c r="N318" s="21"/>
      <c r="O318" s="21"/>
      <c r="P318" s="3"/>
      <c r="Q318" s="3"/>
    </row>
    <row r="319" spans="1:17" x14ac:dyDescent="0.45">
      <c r="E319" s="2"/>
      <c r="H319" s="2"/>
      <c r="K319" s="2"/>
      <c r="N319" s="21"/>
      <c r="O319" s="21"/>
      <c r="P319" s="3"/>
      <c r="Q319" s="3"/>
    </row>
    <row r="320" spans="1:17" x14ac:dyDescent="0.45">
      <c r="A320" s="3"/>
      <c r="B320" s="3"/>
      <c r="E320" s="2"/>
      <c r="F320" s="2"/>
      <c r="G320" s="2"/>
      <c r="H320" s="2"/>
      <c r="I320" s="2"/>
      <c r="J320" s="88"/>
      <c r="K320" s="88"/>
      <c r="L320" s="88"/>
    </row>
    <row r="321" spans="1:12" x14ac:dyDescent="0.45">
      <c r="A321" s="3"/>
      <c r="E321" s="2"/>
      <c r="H321" s="2"/>
      <c r="J321" s="88"/>
      <c r="K321" s="88"/>
      <c r="L321" s="88"/>
    </row>
    <row r="322" spans="1:12" x14ac:dyDescent="0.45">
      <c r="A322" s="3"/>
      <c r="B322" s="3"/>
      <c r="C322" s="80"/>
      <c r="D322" s="80"/>
      <c r="E322" s="2"/>
      <c r="F322" s="8"/>
      <c r="G322" s="80"/>
      <c r="H322" s="2"/>
      <c r="I322" s="8"/>
      <c r="J322" s="89"/>
      <c r="K322" s="88"/>
      <c r="L322" s="88"/>
    </row>
    <row r="323" spans="1:12" x14ac:dyDescent="0.45">
      <c r="A323" s="3"/>
      <c r="B323" s="3"/>
      <c r="C323" s="80"/>
      <c r="D323" s="8"/>
      <c r="E323" s="2"/>
      <c r="F323" s="8"/>
      <c r="G323" s="2"/>
      <c r="H323" s="2"/>
      <c r="I323" s="8"/>
      <c r="J323" s="88"/>
      <c r="K323" s="88"/>
      <c r="L323" s="88"/>
    </row>
    <row r="324" spans="1:12" x14ac:dyDescent="0.45">
      <c r="A324" s="3"/>
      <c r="B324" s="3"/>
      <c r="C324" s="80"/>
      <c r="D324" s="8"/>
      <c r="E324" s="2"/>
      <c r="F324" s="8"/>
      <c r="G324" s="2"/>
      <c r="H324" s="2"/>
      <c r="I324" s="8"/>
      <c r="J324" s="88"/>
      <c r="K324" s="88"/>
      <c r="L324" s="88"/>
    </row>
    <row r="325" spans="1:12" x14ac:dyDescent="0.45">
      <c r="A325" s="3"/>
      <c r="B325" s="3"/>
      <c r="C325" s="80"/>
      <c r="D325" s="8"/>
      <c r="E325" s="2"/>
      <c r="F325" s="8"/>
      <c r="G325" s="2"/>
      <c r="H325" s="2"/>
      <c r="I325" s="8"/>
      <c r="J325" s="88"/>
      <c r="K325" s="88"/>
      <c r="L325" s="88"/>
    </row>
    <row r="326" spans="1:12" x14ac:dyDescent="0.45">
      <c r="A326" s="3"/>
      <c r="B326" s="3"/>
      <c r="C326" s="80"/>
      <c r="D326" s="8"/>
      <c r="E326" s="2"/>
      <c r="F326" s="8"/>
      <c r="G326" s="2"/>
      <c r="H326" s="2"/>
      <c r="I326" s="8"/>
      <c r="J326" s="88"/>
      <c r="K326" s="88"/>
      <c r="L326" s="88"/>
    </row>
    <row r="327" spans="1:12" x14ac:dyDescent="0.45">
      <c r="A327" s="3"/>
      <c r="B327" s="3"/>
      <c r="C327" s="80"/>
      <c r="D327" s="8"/>
      <c r="E327" s="2"/>
      <c r="F327" s="8"/>
      <c r="G327" s="2"/>
      <c r="H327" s="2"/>
      <c r="I327" s="8"/>
      <c r="J327" s="88"/>
      <c r="K327" s="88"/>
      <c r="L327" s="88"/>
    </row>
    <row r="328" spans="1:12" x14ac:dyDescent="0.45">
      <c r="A328" s="3"/>
      <c r="B328" s="3"/>
      <c r="C328" s="80"/>
      <c r="D328" s="8"/>
      <c r="E328" s="2"/>
      <c r="F328" s="8"/>
      <c r="G328" s="2"/>
      <c r="H328" s="2"/>
      <c r="I328" s="8"/>
      <c r="J328" s="88"/>
      <c r="K328" s="88"/>
      <c r="L328" s="88"/>
    </row>
    <row r="329" spans="1:12" x14ac:dyDescent="0.45">
      <c r="A329" s="3"/>
      <c r="B329" s="3"/>
      <c r="C329" s="80"/>
      <c r="D329" s="8"/>
      <c r="E329" s="2"/>
      <c r="F329" s="8"/>
      <c r="G329" s="2"/>
      <c r="H329" s="2"/>
      <c r="I329" s="8"/>
      <c r="J329" s="88"/>
      <c r="K329" s="88"/>
      <c r="L329" s="88"/>
    </row>
    <row r="330" spans="1:12" x14ac:dyDescent="0.45">
      <c r="A330" s="3"/>
      <c r="B330" s="3"/>
      <c r="C330" s="80"/>
      <c r="D330" s="8"/>
      <c r="E330" s="2"/>
      <c r="F330" s="8"/>
      <c r="G330" s="2"/>
      <c r="H330" s="2"/>
      <c r="I330" s="8"/>
      <c r="J330" s="88"/>
      <c r="K330" s="88"/>
      <c r="L330" s="88"/>
    </row>
    <row r="331" spans="1:12" x14ac:dyDescent="0.45">
      <c r="A331" s="3"/>
      <c r="B331" s="3"/>
      <c r="C331" s="80"/>
      <c r="D331" s="8"/>
      <c r="E331" s="2"/>
      <c r="F331" s="8"/>
      <c r="G331" s="2"/>
      <c r="H331" s="2"/>
      <c r="I331" s="8"/>
      <c r="J331" s="88"/>
      <c r="K331" s="88"/>
      <c r="L331" s="88"/>
    </row>
    <row r="332" spans="1:12" x14ac:dyDescent="0.45">
      <c r="A332" s="3"/>
      <c r="B332" s="3"/>
      <c r="C332" s="80"/>
      <c r="D332" s="81"/>
      <c r="E332" s="2"/>
      <c r="F332" s="8"/>
      <c r="G332" s="81"/>
      <c r="H332" s="2"/>
      <c r="I332" s="8"/>
      <c r="J332" s="89"/>
      <c r="K332" s="88"/>
      <c r="L332" s="88"/>
    </row>
    <row r="333" spans="1:12" x14ac:dyDescent="0.45">
      <c r="A333" s="3"/>
      <c r="B333" s="3"/>
      <c r="C333" s="80"/>
      <c r="D333" s="8"/>
      <c r="E333" s="2"/>
      <c r="F333" s="8"/>
      <c r="G333" s="8"/>
      <c r="H333" s="2"/>
      <c r="I333" s="8"/>
      <c r="J333" s="88"/>
      <c r="K333" s="88"/>
      <c r="L333" s="88"/>
    </row>
    <row r="334" spans="1:12" x14ac:dyDescent="0.45">
      <c r="A334" s="3"/>
      <c r="B334" s="3"/>
      <c r="C334" s="80"/>
      <c r="D334" s="81"/>
      <c r="E334" s="2"/>
      <c r="F334" s="8"/>
      <c r="G334" s="81"/>
      <c r="H334" s="2"/>
      <c r="I334" s="8"/>
      <c r="J334" s="89"/>
      <c r="K334" s="88"/>
      <c r="L334" s="88"/>
    </row>
    <row r="335" spans="1:12" x14ac:dyDescent="0.45">
      <c r="A335" s="3"/>
      <c r="B335" s="3"/>
      <c r="C335" s="80"/>
      <c r="D335" s="81"/>
      <c r="E335" s="2"/>
      <c r="F335" s="8"/>
      <c r="G335" s="81"/>
      <c r="J335" s="89"/>
      <c r="K335" s="88"/>
      <c r="L335" s="88"/>
    </row>
    <row r="336" spans="1:12" x14ac:dyDescent="0.45">
      <c r="A336" s="3"/>
      <c r="B336" s="3"/>
      <c r="C336" s="80"/>
      <c r="D336" s="81"/>
      <c r="E336" s="2"/>
      <c r="F336" s="8"/>
      <c r="G336" s="81"/>
      <c r="J336" s="89"/>
      <c r="K336" s="88"/>
      <c r="L336" s="88"/>
    </row>
    <row r="337" spans="1:12" x14ac:dyDescent="0.45">
      <c r="A337" s="3"/>
      <c r="B337" s="3"/>
      <c r="C337" s="80"/>
      <c r="D337" s="81"/>
      <c r="E337" s="2"/>
      <c r="F337" s="8"/>
      <c r="G337" s="81"/>
      <c r="J337" s="89"/>
      <c r="K337" s="88"/>
      <c r="L337" s="88"/>
    </row>
    <row r="338" spans="1:12" x14ac:dyDescent="0.45">
      <c r="A338" s="3"/>
      <c r="B338" s="3"/>
      <c r="C338" s="80"/>
      <c r="D338" s="81"/>
      <c r="E338" s="2"/>
      <c r="F338" s="8"/>
      <c r="G338" s="81"/>
      <c r="J338" s="89"/>
      <c r="K338" s="88"/>
      <c r="L338" s="88"/>
    </row>
    <row r="339" spans="1:12" x14ac:dyDescent="0.45">
      <c r="A339" s="3"/>
      <c r="B339" s="3"/>
      <c r="C339" s="80"/>
      <c r="D339" s="81"/>
      <c r="E339" s="2"/>
      <c r="F339" s="8"/>
      <c r="G339" s="81"/>
      <c r="J339" s="89"/>
      <c r="K339" s="88"/>
      <c r="L339" s="88"/>
    </row>
    <row r="340" spans="1:12" x14ac:dyDescent="0.45">
      <c r="A340" s="3"/>
      <c r="B340" s="3"/>
      <c r="C340" s="80"/>
      <c r="D340" s="81"/>
      <c r="E340" s="2"/>
      <c r="F340" s="8"/>
      <c r="G340" s="81"/>
      <c r="J340" s="89"/>
      <c r="K340" s="88"/>
      <c r="L340" s="88"/>
    </row>
    <row r="341" spans="1:12" x14ac:dyDescent="0.45">
      <c r="A341" s="3"/>
      <c r="B341" s="3"/>
      <c r="C341" s="80"/>
      <c r="D341" s="81"/>
      <c r="E341" s="2"/>
      <c r="F341" s="8"/>
      <c r="G341" s="81"/>
      <c r="J341" s="89"/>
      <c r="K341" s="88"/>
      <c r="L341" s="88"/>
    </row>
    <row r="342" spans="1:12" x14ac:dyDescent="0.45">
      <c r="A342" s="3"/>
      <c r="B342" s="3"/>
      <c r="C342" s="80"/>
      <c r="D342" s="81"/>
      <c r="E342" s="2"/>
      <c r="F342" s="8"/>
      <c r="G342" s="81"/>
      <c r="J342" s="89"/>
      <c r="K342" s="88"/>
      <c r="L342" s="88"/>
    </row>
    <row r="343" spans="1:12" x14ac:dyDescent="0.45">
      <c r="A343" s="3"/>
      <c r="B343" s="3"/>
      <c r="C343" s="80"/>
      <c r="D343" s="81"/>
      <c r="E343" s="2"/>
      <c r="F343" s="8"/>
      <c r="G343" s="81"/>
      <c r="J343" s="89"/>
      <c r="K343" s="88"/>
      <c r="L343" s="88"/>
    </row>
    <row r="344" spans="1:12" x14ac:dyDescent="0.45">
      <c r="B344" s="3"/>
      <c r="C344" s="80"/>
      <c r="D344" s="81"/>
      <c r="E344" s="2"/>
      <c r="F344" s="8"/>
      <c r="G344" s="81"/>
      <c r="J344" s="89"/>
      <c r="K344" s="88"/>
      <c r="L344" s="88"/>
    </row>
    <row r="345" spans="1:12" x14ac:dyDescent="0.45">
      <c r="B345" s="3"/>
      <c r="C345" s="80"/>
      <c r="D345" s="81"/>
      <c r="E345" s="2"/>
      <c r="F345" s="8"/>
      <c r="G345" s="81"/>
      <c r="H345" s="2"/>
      <c r="I345" s="8"/>
      <c r="J345" s="88"/>
      <c r="K345" s="88"/>
      <c r="L345" s="88"/>
    </row>
    <row r="346" spans="1:12" x14ac:dyDescent="0.45">
      <c r="B346" s="3"/>
      <c r="C346" s="80"/>
      <c r="D346" s="81"/>
      <c r="E346" s="2"/>
      <c r="F346" s="8"/>
      <c r="G346" s="81"/>
      <c r="H346" s="2"/>
      <c r="I346" s="8"/>
      <c r="J346" s="89"/>
      <c r="K346" s="88"/>
      <c r="L346" s="88"/>
    </row>
    <row r="347" spans="1:12" x14ac:dyDescent="0.45">
      <c r="B347" s="3"/>
      <c r="C347" s="80"/>
      <c r="D347" s="81"/>
      <c r="E347" s="2"/>
      <c r="F347" s="8"/>
      <c r="G347" s="81"/>
      <c r="H347" s="2"/>
      <c r="I347" s="8"/>
      <c r="J347" s="89"/>
      <c r="K347" s="88"/>
      <c r="L347" s="88"/>
    </row>
    <row r="348" spans="1:12" x14ac:dyDescent="0.45">
      <c r="B348" s="3"/>
      <c r="C348" s="80"/>
      <c r="D348" s="81"/>
      <c r="E348" s="2"/>
      <c r="F348" s="8"/>
      <c r="G348" s="81"/>
      <c r="H348" s="2"/>
      <c r="I348" s="8"/>
      <c r="J348" s="89"/>
      <c r="K348" s="88"/>
      <c r="L348" s="88"/>
    </row>
    <row r="349" spans="1:12" x14ac:dyDescent="0.45">
      <c r="B349" s="3"/>
      <c r="C349" s="80"/>
      <c r="D349" s="81"/>
      <c r="E349" s="2"/>
      <c r="F349" s="8"/>
      <c r="G349" s="81"/>
      <c r="J349" s="89"/>
      <c r="K349" s="88"/>
      <c r="L349" s="88"/>
    </row>
    <row r="350" spans="1:12" x14ac:dyDescent="0.45">
      <c r="B350" s="3"/>
      <c r="C350" s="80"/>
      <c r="D350" s="81"/>
      <c r="E350" s="2"/>
      <c r="F350" s="8"/>
      <c r="G350" s="81"/>
      <c r="J350" s="89"/>
      <c r="K350" s="88"/>
      <c r="L350" s="88"/>
    </row>
    <row r="351" spans="1:12" x14ac:dyDescent="0.45">
      <c r="B351" s="3"/>
      <c r="C351" s="80"/>
      <c r="D351" s="81"/>
      <c r="E351" s="2"/>
      <c r="F351" s="8"/>
      <c r="G351" s="81"/>
      <c r="J351" s="89"/>
      <c r="K351" s="88"/>
      <c r="L351" s="88"/>
    </row>
    <row r="352" spans="1:12" x14ac:dyDescent="0.45">
      <c r="B352" s="3"/>
      <c r="C352" s="80"/>
      <c r="D352" s="81"/>
      <c r="G352" s="81"/>
      <c r="J352" s="89"/>
      <c r="K352" s="88"/>
      <c r="L352" s="88"/>
    </row>
    <row r="353" spans="1:12" x14ac:dyDescent="0.45">
      <c r="B353" s="3"/>
      <c r="C353" s="80"/>
      <c r="D353" s="81"/>
      <c r="E353" s="2"/>
      <c r="F353" s="8"/>
      <c r="G353" s="81"/>
      <c r="J353" s="89"/>
      <c r="K353" s="88"/>
      <c r="L353" s="88"/>
    </row>
    <row r="354" spans="1:12" x14ac:dyDescent="0.45">
      <c r="B354" s="3"/>
      <c r="C354" s="80"/>
      <c r="D354" s="81"/>
      <c r="E354" s="2"/>
      <c r="F354" s="8"/>
      <c r="G354" s="81"/>
      <c r="J354" s="89"/>
      <c r="K354" s="88"/>
      <c r="L354" s="88"/>
    </row>
    <row r="355" spans="1:12" x14ac:dyDescent="0.45">
      <c r="B355" s="3"/>
      <c r="C355" s="80"/>
      <c r="D355" s="81"/>
      <c r="E355" s="2"/>
      <c r="F355" s="8"/>
      <c r="G355" s="81"/>
      <c r="J355" s="89"/>
      <c r="K355" s="88"/>
      <c r="L355" s="88"/>
    </row>
    <row r="356" spans="1:12" x14ac:dyDescent="0.45">
      <c r="B356" s="3"/>
      <c r="C356" s="80"/>
      <c r="D356" s="81"/>
      <c r="E356" s="2"/>
      <c r="F356" s="8"/>
      <c r="G356" s="81"/>
      <c r="J356" s="89"/>
      <c r="K356" s="88"/>
      <c r="L356" s="88"/>
    </row>
    <row r="357" spans="1:12" x14ac:dyDescent="0.45">
      <c r="B357" s="3"/>
      <c r="C357" s="80"/>
      <c r="D357" s="81"/>
      <c r="E357" s="2"/>
      <c r="F357" s="8"/>
      <c r="G357" s="81"/>
      <c r="J357" s="89"/>
      <c r="K357" s="88"/>
      <c r="L357" s="88"/>
    </row>
    <row r="358" spans="1:12" x14ac:dyDescent="0.45">
      <c r="B358" s="3"/>
      <c r="C358" s="80"/>
      <c r="D358" s="81"/>
      <c r="E358" s="2"/>
      <c r="F358" s="8"/>
      <c r="G358" s="81"/>
      <c r="J358" s="89"/>
      <c r="K358" s="88"/>
      <c r="L358" s="88"/>
    </row>
    <row r="359" spans="1:12" x14ac:dyDescent="0.45">
      <c r="B359" s="3"/>
      <c r="C359" s="80"/>
      <c r="D359" s="81"/>
      <c r="E359" s="2"/>
      <c r="F359" s="8"/>
      <c r="G359" s="81"/>
      <c r="J359" s="89"/>
      <c r="K359" s="88"/>
      <c r="L359" s="88"/>
    </row>
    <row r="360" spans="1:12" x14ac:dyDescent="0.45">
      <c r="A360" s="86"/>
      <c r="E360" s="2"/>
      <c r="H360" s="2"/>
      <c r="K360" s="2"/>
    </row>
    <row r="361" spans="1:12" x14ac:dyDescent="0.45">
      <c r="E361" s="2"/>
      <c r="H361" s="2"/>
      <c r="K361" s="2"/>
    </row>
    <row r="362" spans="1:12" x14ac:dyDescent="0.45">
      <c r="E362" s="2"/>
      <c r="H362" s="2"/>
      <c r="K362" s="2"/>
    </row>
    <row r="363" spans="1:12" x14ac:dyDescent="0.45">
      <c r="E363" s="2"/>
      <c r="H363" s="2"/>
      <c r="K363" s="2"/>
    </row>
    <row r="364" spans="1:12" x14ac:dyDescent="0.45">
      <c r="A364" s="3"/>
      <c r="E364" s="2"/>
      <c r="H364" s="2"/>
      <c r="K364" s="2"/>
    </row>
    <row r="365" spans="1:12" x14ac:dyDescent="0.45">
      <c r="A365" s="3"/>
      <c r="E365" s="2"/>
      <c r="H365" s="2"/>
      <c r="K365" s="2"/>
    </row>
    <row r="366" spans="1:12" x14ac:dyDescent="0.45">
      <c r="E366" s="2"/>
      <c r="H366" s="2"/>
      <c r="K366" s="2"/>
    </row>
    <row r="367" spans="1:12" x14ac:dyDescent="0.45">
      <c r="E367" s="2"/>
      <c r="H367" s="2"/>
      <c r="K367" s="2"/>
    </row>
    <row r="368" spans="1:12" x14ac:dyDescent="0.45">
      <c r="E368" s="2"/>
      <c r="H368" s="2"/>
      <c r="K368" s="2"/>
    </row>
    <row r="369" spans="1:12" x14ac:dyDescent="0.45">
      <c r="E369" s="2"/>
      <c r="H369" s="2"/>
      <c r="K369" s="2"/>
    </row>
    <row r="370" spans="1:12" x14ac:dyDescent="0.45">
      <c r="D370" s="3"/>
      <c r="E370" s="2"/>
      <c r="H370" s="2"/>
      <c r="K370" s="2"/>
    </row>
    <row r="371" spans="1:12" x14ac:dyDescent="0.45">
      <c r="E371" s="2"/>
      <c r="H371" s="2"/>
      <c r="K371" s="2"/>
    </row>
    <row r="372" spans="1:12" x14ac:dyDescent="0.45">
      <c r="E372" s="2"/>
      <c r="H372" s="2"/>
      <c r="K372" s="2"/>
    </row>
    <row r="373" spans="1:12" x14ac:dyDescent="0.45">
      <c r="E373" s="2"/>
      <c r="H373" s="2"/>
      <c r="K373" s="2"/>
    </row>
    <row r="374" spans="1:12" x14ac:dyDescent="0.45">
      <c r="E374" s="2"/>
      <c r="H374" s="2"/>
      <c r="K374" s="2"/>
    </row>
    <row r="375" spans="1:12" x14ac:dyDescent="0.45">
      <c r="A375" s="3"/>
      <c r="B375" s="3"/>
      <c r="C375" s="80"/>
      <c r="D375" s="81"/>
      <c r="E375" s="2"/>
      <c r="F375" s="8"/>
      <c r="G375" s="81"/>
      <c r="H375" s="2"/>
      <c r="I375" s="8"/>
      <c r="J375" s="89"/>
      <c r="K375" s="88"/>
      <c r="L375" s="88"/>
    </row>
    <row r="376" spans="1:12" x14ac:dyDescent="0.45">
      <c r="A376" s="3"/>
      <c r="B376" s="3"/>
      <c r="C376" s="80"/>
      <c r="D376" s="8"/>
      <c r="E376" s="83"/>
      <c r="F376" s="8"/>
      <c r="G376" s="8"/>
      <c r="H376" s="83"/>
      <c r="I376" s="84"/>
      <c r="J376" s="88"/>
      <c r="K376" s="88"/>
      <c r="L376" s="88"/>
    </row>
    <row r="377" spans="1:12" x14ac:dyDescent="0.45">
      <c r="A377" s="3"/>
      <c r="B377" s="3"/>
      <c r="C377" s="80"/>
      <c r="D377" s="8"/>
      <c r="E377" s="83"/>
      <c r="F377" s="8"/>
      <c r="G377" s="8"/>
      <c r="H377" s="83"/>
      <c r="I377" s="84"/>
      <c r="J377" s="88"/>
      <c r="K377" s="88"/>
      <c r="L377" s="88"/>
    </row>
    <row r="378" spans="1:12" x14ac:dyDescent="0.45">
      <c r="A378" s="3"/>
      <c r="B378" s="3"/>
      <c r="C378" s="80"/>
      <c r="D378" s="8"/>
      <c r="E378" s="83"/>
      <c r="F378" s="8"/>
      <c r="G378" s="8"/>
      <c r="H378" s="83"/>
      <c r="I378" s="84"/>
      <c r="J378" s="88"/>
      <c r="K378" s="88"/>
      <c r="L378" s="88"/>
    </row>
    <row r="379" spans="1:12" x14ac:dyDescent="0.45">
      <c r="A379" s="3"/>
      <c r="B379" s="3"/>
      <c r="C379" s="80"/>
      <c r="D379" s="81"/>
      <c r="E379" s="2"/>
      <c r="F379" s="8"/>
      <c r="G379" s="81"/>
      <c r="H379" s="2"/>
      <c r="I379" s="8"/>
      <c r="J379" s="89"/>
      <c r="K379" s="88"/>
      <c r="L379" s="88"/>
    </row>
    <row r="380" spans="1:12" x14ac:dyDescent="0.45">
      <c r="A380" s="3"/>
      <c r="B380" s="3"/>
      <c r="C380" s="80"/>
      <c r="D380" s="8"/>
      <c r="E380" s="2"/>
      <c r="F380" s="8"/>
      <c r="G380" s="8"/>
      <c r="H380" s="2"/>
      <c r="I380" s="8"/>
      <c r="J380" s="88"/>
      <c r="K380" s="88"/>
      <c r="L380" s="88"/>
    </row>
    <row r="381" spans="1:12" x14ac:dyDescent="0.45">
      <c r="B381" s="3"/>
      <c r="C381" s="80"/>
      <c r="D381" s="8"/>
      <c r="E381" s="2"/>
      <c r="F381" s="8"/>
      <c r="G381" s="8"/>
      <c r="H381" s="2"/>
      <c r="I381" s="8"/>
      <c r="J381" s="88"/>
      <c r="K381" s="88"/>
      <c r="L381" s="88"/>
    </row>
    <row r="382" spans="1:12" x14ac:dyDescent="0.45">
      <c r="A382" s="3"/>
      <c r="B382" s="3"/>
      <c r="C382" s="80"/>
      <c r="D382" s="8"/>
      <c r="E382" s="2"/>
      <c r="F382" s="8"/>
      <c r="G382" s="8"/>
      <c r="H382" s="2"/>
      <c r="I382" s="8"/>
      <c r="J382" s="88"/>
      <c r="K382" s="88"/>
      <c r="L382" s="88"/>
    </row>
    <row r="383" spans="1:12" x14ac:dyDescent="0.45">
      <c r="A383" s="3"/>
      <c r="B383" s="3"/>
      <c r="C383" s="80"/>
      <c r="D383" s="8"/>
      <c r="E383" s="2"/>
      <c r="F383" s="8"/>
      <c r="G383" s="8"/>
      <c r="H383" s="2"/>
      <c r="I383" s="8"/>
      <c r="J383" s="88"/>
      <c r="K383" s="88"/>
      <c r="L383" s="88"/>
    </row>
    <row r="384" spans="1:12" x14ac:dyDescent="0.45">
      <c r="A384" s="3"/>
      <c r="B384" s="3"/>
      <c r="C384" s="80"/>
      <c r="D384" s="10"/>
      <c r="E384" s="2"/>
      <c r="F384" s="8"/>
      <c r="G384" s="81"/>
      <c r="H384" s="2"/>
      <c r="I384" s="8"/>
      <c r="J384" s="89"/>
      <c r="K384" s="88"/>
      <c r="L384" s="88"/>
    </row>
    <row r="385" spans="1:12" x14ac:dyDescent="0.45">
      <c r="A385" s="3"/>
      <c r="B385" s="3"/>
      <c r="C385" s="80"/>
      <c r="D385" s="8"/>
      <c r="E385" s="2"/>
      <c r="F385" s="8"/>
      <c r="G385" s="8"/>
      <c r="H385" s="2"/>
      <c r="I385" s="8"/>
      <c r="J385" s="88"/>
      <c r="K385" s="88"/>
      <c r="L385" s="88"/>
    </row>
    <row r="386" spans="1:12" x14ac:dyDescent="0.45">
      <c r="A386" s="3"/>
      <c r="B386" s="3"/>
      <c r="C386" s="80"/>
      <c r="D386" s="10"/>
      <c r="E386" s="2"/>
      <c r="F386" s="8"/>
      <c r="G386" s="10"/>
      <c r="H386" s="2"/>
      <c r="I386" s="8"/>
      <c r="J386" s="89"/>
      <c r="K386" s="88"/>
      <c r="L386" s="88"/>
    </row>
    <row r="387" spans="1:12" x14ac:dyDescent="0.45">
      <c r="A387" s="3"/>
      <c r="B387" s="3"/>
      <c r="C387" s="80"/>
      <c r="D387" s="8"/>
      <c r="E387" s="2"/>
      <c r="F387" s="8"/>
      <c r="G387" s="8"/>
      <c r="H387" s="2"/>
      <c r="I387" s="8"/>
      <c r="J387" s="88"/>
      <c r="K387" s="88"/>
      <c r="L387" s="88"/>
    </row>
    <row r="388" spans="1:12" x14ac:dyDescent="0.45">
      <c r="B388" s="3"/>
      <c r="C388" s="80"/>
      <c r="D388" s="8"/>
      <c r="E388" s="2"/>
      <c r="F388" s="8"/>
      <c r="G388" s="8"/>
      <c r="H388" s="2"/>
      <c r="I388" s="8"/>
      <c r="J388" s="88"/>
      <c r="K388" s="88"/>
      <c r="L388" s="88"/>
    </row>
    <row r="389" spans="1:12" x14ac:dyDescent="0.45">
      <c r="B389" s="3"/>
      <c r="C389" s="80"/>
      <c r="D389" s="8"/>
      <c r="E389" s="2"/>
      <c r="F389" s="8"/>
      <c r="G389" s="8"/>
      <c r="H389" s="2"/>
      <c r="I389" s="8"/>
      <c r="J389" s="88"/>
      <c r="K389" s="88"/>
      <c r="L389" s="88"/>
    </row>
    <row r="390" spans="1:12" x14ac:dyDescent="0.45">
      <c r="B390" s="3"/>
      <c r="C390" s="80"/>
      <c r="D390" s="8"/>
      <c r="E390" s="2"/>
      <c r="F390" s="8"/>
      <c r="G390" s="8"/>
      <c r="H390" s="2"/>
      <c r="I390" s="8"/>
      <c r="J390" s="88"/>
      <c r="K390" s="88"/>
      <c r="L390" s="88"/>
    </row>
    <row r="391" spans="1:12" x14ac:dyDescent="0.45">
      <c r="B391" s="3"/>
      <c r="C391" s="80"/>
      <c r="D391" s="10"/>
      <c r="E391" s="2"/>
      <c r="F391" s="8"/>
      <c r="G391" s="81"/>
      <c r="H391" s="2"/>
      <c r="I391" s="8"/>
      <c r="J391" s="89"/>
      <c r="K391" s="88"/>
      <c r="L391" s="88"/>
    </row>
    <row r="392" spans="1:12" x14ac:dyDescent="0.45">
      <c r="B392" s="3"/>
      <c r="C392" s="80"/>
      <c r="D392" s="10"/>
      <c r="E392" s="2"/>
      <c r="F392" s="8"/>
      <c r="G392" s="10"/>
      <c r="H392" s="2"/>
      <c r="I392" s="8"/>
      <c r="J392" s="88"/>
      <c r="K392" s="88"/>
      <c r="L392" s="88"/>
    </row>
    <row r="393" spans="1:12" x14ac:dyDescent="0.45">
      <c r="A393" s="3"/>
      <c r="B393" s="3"/>
      <c r="C393" s="80"/>
      <c r="D393" s="10"/>
      <c r="E393" s="2"/>
      <c r="F393" s="8"/>
      <c r="G393" s="10"/>
      <c r="H393" s="2"/>
      <c r="I393" s="8"/>
      <c r="J393" s="89"/>
      <c r="K393" s="88"/>
      <c r="L393" s="88"/>
    </row>
    <row r="394" spans="1:12" x14ac:dyDescent="0.45">
      <c r="A394" s="3"/>
      <c r="B394" s="3"/>
      <c r="C394" s="80"/>
      <c r="D394" s="8"/>
      <c r="E394" s="2"/>
      <c r="F394" s="8"/>
      <c r="G394" s="8"/>
      <c r="H394" s="2"/>
      <c r="I394" s="8"/>
      <c r="J394" s="88"/>
      <c r="K394" s="88"/>
      <c r="L394" s="88"/>
    </row>
    <row r="395" spans="1:12" x14ac:dyDescent="0.45">
      <c r="B395" s="3"/>
      <c r="C395" s="80"/>
      <c r="D395" s="8"/>
      <c r="E395" s="2"/>
      <c r="F395" s="8"/>
      <c r="G395" s="8"/>
      <c r="H395" s="2"/>
      <c r="I395" s="8"/>
      <c r="J395" s="88"/>
      <c r="K395" s="88"/>
      <c r="L395" s="88"/>
    </row>
    <row r="396" spans="1:12" x14ac:dyDescent="0.45">
      <c r="B396" s="3"/>
      <c r="C396" s="80"/>
      <c r="D396" s="8"/>
      <c r="E396" s="2"/>
      <c r="F396" s="8"/>
      <c r="G396" s="8"/>
      <c r="H396" s="2"/>
      <c r="I396" s="8"/>
      <c r="J396" s="88"/>
      <c r="K396" s="88"/>
      <c r="L396" s="88"/>
    </row>
    <row r="397" spans="1:12" x14ac:dyDescent="0.45">
      <c r="B397" s="3"/>
      <c r="C397" s="80"/>
      <c r="D397" s="10"/>
      <c r="E397" s="2"/>
      <c r="F397" s="8"/>
      <c r="G397" s="81"/>
      <c r="H397" s="2"/>
      <c r="I397" s="8"/>
      <c r="J397" s="89"/>
      <c r="K397" s="88"/>
      <c r="L397" s="88"/>
    </row>
    <row r="398" spans="1:12" x14ac:dyDescent="0.45">
      <c r="B398" s="3"/>
      <c r="C398" s="80"/>
      <c r="D398" s="10"/>
      <c r="E398" s="2"/>
      <c r="F398" s="8"/>
      <c r="G398" s="81"/>
      <c r="H398" s="2"/>
      <c r="I398" s="8"/>
      <c r="J398" s="89"/>
      <c r="K398" s="88"/>
      <c r="L398" s="88"/>
    </row>
    <row r="399" spans="1:12" x14ac:dyDescent="0.45">
      <c r="B399" s="3"/>
      <c r="C399" s="80"/>
      <c r="D399" s="10"/>
      <c r="E399" s="2"/>
      <c r="F399" s="8"/>
      <c r="G399" s="10"/>
      <c r="H399" s="2"/>
      <c r="I399" s="8"/>
      <c r="J399" s="88"/>
      <c r="K399" s="88"/>
      <c r="L399" s="88"/>
    </row>
    <row r="400" spans="1:12" x14ac:dyDescent="0.45">
      <c r="A400" s="3"/>
      <c r="B400" s="3"/>
      <c r="C400" s="80"/>
      <c r="D400" s="10"/>
      <c r="E400" s="2"/>
      <c r="F400" s="8"/>
      <c r="G400" s="10"/>
      <c r="H400" s="2"/>
      <c r="I400" s="8"/>
      <c r="J400" s="88"/>
      <c r="K400" s="88"/>
      <c r="L400" s="88"/>
    </row>
    <row r="401" spans="1:12" x14ac:dyDescent="0.45">
      <c r="B401" s="3"/>
      <c r="C401" s="80"/>
      <c r="D401" s="8"/>
      <c r="E401" s="2"/>
      <c r="F401" s="8"/>
      <c r="G401" s="8"/>
      <c r="H401" s="2"/>
      <c r="I401" s="8"/>
      <c r="J401" s="88"/>
      <c r="K401" s="88"/>
      <c r="L401" s="88"/>
    </row>
    <row r="402" spans="1:12" x14ac:dyDescent="0.45">
      <c r="B402" s="3"/>
      <c r="C402" s="80"/>
      <c r="D402" s="8"/>
      <c r="E402" s="2"/>
      <c r="F402" s="8"/>
      <c r="G402" s="8"/>
      <c r="H402" s="2"/>
      <c r="I402" s="8"/>
      <c r="J402" s="88"/>
      <c r="K402" s="88"/>
      <c r="L402" s="88"/>
    </row>
    <row r="403" spans="1:12" x14ac:dyDescent="0.45">
      <c r="B403" s="3"/>
      <c r="C403" s="80"/>
      <c r="D403" s="10"/>
      <c r="E403" s="2"/>
      <c r="F403" s="8"/>
      <c r="G403" s="10"/>
      <c r="H403" s="2"/>
      <c r="I403" s="8"/>
      <c r="J403" s="89"/>
      <c r="K403" s="88"/>
      <c r="L403" s="88"/>
    </row>
    <row r="404" spans="1:12" x14ac:dyDescent="0.45">
      <c r="B404" s="3"/>
      <c r="C404" s="80"/>
      <c r="D404" s="8"/>
      <c r="E404" s="2"/>
      <c r="F404" s="8"/>
      <c r="G404" s="8"/>
      <c r="H404" s="2"/>
      <c r="I404" s="8"/>
      <c r="J404" s="88"/>
      <c r="K404" s="88"/>
      <c r="L404" s="88"/>
    </row>
    <row r="405" spans="1:12" x14ac:dyDescent="0.45">
      <c r="B405" s="3"/>
      <c r="C405" s="80"/>
      <c r="D405" s="8"/>
      <c r="E405" s="2"/>
      <c r="F405" s="8"/>
      <c r="G405" s="8"/>
      <c r="H405" s="2"/>
      <c r="I405" s="8"/>
      <c r="J405" s="88"/>
      <c r="K405" s="88"/>
      <c r="L405" s="88"/>
    </row>
    <row r="406" spans="1:12" x14ac:dyDescent="0.45">
      <c r="B406" s="3"/>
      <c r="C406" s="80"/>
      <c r="D406" s="8"/>
      <c r="E406" s="2"/>
      <c r="F406" s="8"/>
      <c r="G406" s="8"/>
      <c r="H406" s="2"/>
      <c r="I406" s="8"/>
      <c r="J406" s="88"/>
      <c r="K406" s="88"/>
      <c r="L406" s="88"/>
    </row>
    <row r="407" spans="1:12" x14ac:dyDescent="0.45">
      <c r="A407" s="3"/>
      <c r="B407" s="3"/>
      <c r="D407" s="10"/>
      <c r="E407" s="2"/>
      <c r="F407" s="8"/>
      <c r="G407" s="10"/>
      <c r="H407" s="2"/>
      <c r="I407" s="8"/>
      <c r="J407" s="89"/>
      <c r="K407" s="88"/>
      <c r="L407" s="88"/>
    </row>
    <row r="408" spans="1:12" x14ac:dyDescent="0.45">
      <c r="A408" s="86"/>
      <c r="E408" s="2"/>
      <c r="H408" s="2"/>
      <c r="K408" s="2"/>
    </row>
    <row r="409" spans="1:12" x14ac:dyDescent="0.45">
      <c r="A409" s="3"/>
      <c r="E409" s="2"/>
      <c r="H409" s="2"/>
      <c r="K409" s="2"/>
    </row>
    <row r="410" spans="1:12" x14ac:dyDescent="0.45">
      <c r="E410" s="2"/>
      <c r="H410" s="2"/>
      <c r="K410" s="2"/>
    </row>
  </sheetData>
  <mergeCells count="33"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  <mergeCell ref="A57:R57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45" right="0.11811023622047245" top="0.19685039370078741" bottom="0.19685039370078741" header="0" footer="0"/>
  <pageSetup scale="44" orientation="landscape" r:id="rId1"/>
  <headerFooter alignWithMargins="0"/>
  <rowBreaks count="3" manualBreakCount="3">
    <brk id="55" max="17" man="1"/>
    <brk id="100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 naseem</cp:lastModifiedBy>
  <cp:lastPrinted>2026-03-12T05:25:31Z</cp:lastPrinted>
  <dcterms:created xsi:type="dcterms:W3CDTF">2007-02-04T08:24:33Z</dcterms:created>
  <dcterms:modified xsi:type="dcterms:W3CDTF">2026-03-12T05:25:36Z</dcterms:modified>
</cp:coreProperties>
</file>