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"/>
    </mc:Choice>
  </mc:AlternateContent>
  <xr:revisionPtr revIDLastSave="0" documentId="13_ncr:1_{A4C3BB1C-D5BC-4F85-8C27-1416F66EE31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" l="1"/>
  <c r="E31" i="4" l="1"/>
  <c r="E20" i="4" l="1"/>
  <c r="D20" i="4"/>
  <c r="E41" i="4" l="1"/>
  <c r="D41" i="4"/>
  <c r="C41" i="4"/>
  <c r="B41" i="4"/>
  <c r="G40" i="4"/>
  <c r="F40" i="4"/>
  <c r="G39" i="4"/>
  <c r="F39" i="4"/>
  <c r="D31" i="4"/>
  <c r="C30" i="4"/>
  <c r="G30" i="4" s="1"/>
  <c r="F30" i="4"/>
  <c r="C29" i="4"/>
  <c r="G29" i="4" s="1"/>
  <c r="B29" i="4"/>
  <c r="F29" i="4" s="1"/>
  <c r="C28" i="4"/>
  <c r="C27" i="4"/>
  <c r="B25" i="4"/>
  <c r="C20" i="4"/>
  <c r="B20" i="4"/>
  <c r="G19" i="4"/>
  <c r="F19" i="4"/>
  <c r="G18" i="4"/>
  <c r="F18" i="4"/>
  <c r="G20" i="4" l="1"/>
  <c r="F41" i="4"/>
  <c r="G41" i="4"/>
  <c r="F20" i="4"/>
  <c r="B31" i="4"/>
  <c r="F31" i="4" s="1"/>
  <c r="C31" i="4"/>
  <c r="G31" i="4" s="1"/>
</calcChain>
</file>

<file path=xl/sharedStrings.xml><?xml version="1.0" encoding="utf-8"?>
<sst xmlns="http://schemas.openxmlformats.org/spreadsheetml/2006/main" count="65" uniqueCount="37">
  <si>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</si>
  <si>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</si>
  <si>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</si>
  <si>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</si>
  <si>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</si>
  <si>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</si>
  <si>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</si>
  <si>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</si>
  <si>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</si>
  <si>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</si>
  <si>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</si>
  <si>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</si>
  <si>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</si>
  <si>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</si>
  <si>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 xml:space="preserve">2-   Current month Rupee Value has been  converted into US Dollar on weighted average customer exchange rate (Selling) published  by S.B.P. </t>
  </si>
  <si>
    <t>Table-1: Monthly Trend (MoM)</t>
  </si>
  <si>
    <t>Table-2: Yearly Trend (YoY)</t>
  </si>
  <si>
    <t xml:space="preserve">Table-3: Cumulative Trend </t>
  </si>
  <si>
    <t xml:space="preserve">            ( Shazia Begum )</t>
  </si>
  <si>
    <t xml:space="preserve">             Director (Trade)</t>
  </si>
  <si>
    <t>4-   Due to roundings effects some totals and percentages may not tally.</t>
  </si>
  <si>
    <t>April, 2025</t>
  </si>
  <si>
    <t xml:space="preserve">  May, 2025</t>
  </si>
  <si>
    <t xml:space="preserve">   May, 2025 ( P)</t>
  </si>
  <si>
    <t>May, 2025 over</t>
  </si>
  <si>
    <t>May, 2024 ( F)</t>
  </si>
  <si>
    <t>May, 2024</t>
  </si>
  <si>
    <t xml:space="preserve">  July - May, 2024-2025</t>
  </si>
  <si>
    <t>July - May, 2023-2024</t>
  </si>
  <si>
    <t>July - May, 2024-2025  over</t>
  </si>
  <si>
    <t>1-   Data from DRS, FBR Islamabad  for the month of May, 2025 is still awaited.</t>
  </si>
  <si>
    <t xml:space="preserve">   April, 2025 ( F)</t>
  </si>
  <si>
    <t>3   Whereas Banks' Floating average exchange rates provided by S.B.P for the months of April, 2025 &amp; May, 2024 have been used.</t>
  </si>
  <si>
    <t xml:space="preserve">(1 $=Rs.280.713793) </t>
  </si>
  <si>
    <t xml:space="preserve">(1 $=Rs.278.250082) </t>
  </si>
  <si>
    <t xml:space="preserve">(1 $=Rs.281.939480) </t>
  </si>
  <si>
    <t xml:space="preserve"> SUMMARY ON MERCHANDISE TRADE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</si>
</sst>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  <numFmt numFmtId="169" formatCode="#,##0.000000"/>
    <numFmt numFmtId="170" formatCode="#,##0.0000000"/>
    <numFmt numFmtId="171" formatCode="_-* #,##0.000000_-;\-* #,##0.000000_-;_-* &quot;-&quot;??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20" fillId="0" borderId="0"/>
    <xf numFmtId="0" fontId="24" fillId="0" borderId="0"/>
    <xf numFmtId="0" fontId="25" fillId="0" borderId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7" fillId="0" borderId="0"/>
    <xf numFmtId="0" fontId="28" fillId="0" borderId="0"/>
  </cellStyleXfs>
  <cellXfs count="81">
    <xf numFmtId="0" fontId="0" fillId="0" borderId="0" xfId="0"/>
    <xf numFmtId="4" fontId="10" fillId="0" borderId="0" xfId="0" applyNumberFormat="1" applyFont="1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2" fillId="2" borderId="6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Alignment="1">
      <alignment horizontal="right"/>
    </xf>
    <xf numFmtId="168" fontId="19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6" fontId="17" fillId="0" borderId="0" xfId="8" applyNumberFormat="1" applyFont="1"/>
    <xf numFmtId="165" fontId="0" fillId="0" borderId="0" xfId="0" applyNumberFormat="1"/>
    <xf numFmtId="167" fontId="21" fillId="0" borderId="0" xfId="0" applyNumberFormat="1" applyFont="1"/>
    <xf numFmtId="165" fontId="12" fillId="0" borderId="0" xfId="0" applyNumberFormat="1" applyFont="1"/>
    <xf numFmtId="166" fontId="22" fillId="0" borderId="0" xfId="0" applyNumberFormat="1" applyFont="1"/>
    <xf numFmtId="166" fontId="23" fillId="0" borderId="0" xfId="8" applyNumberFormat="1" applyFont="1"/>
    <xf numFmtId="169" fontId="12" fillId="0" borderId="0" xfId="0" applyNumberFormat="1" applyFont="1"/>
    <xf numFmtId="170" fontId="12" fillId="0" borderId="0" xfId="0" applyNumberFormat="1" applyFont="1"/>
    <xf numFmtId="171" fontId="12" fillId="0" borderId="0" xfId="8" applyNumberFormat="1" applyFont="1"/>
    <xf numFmtId="165" fontId="29" fillId="0" borderId="0" xfId="8" applyFont="1"/>
    <xf numFmtId="165" fontId="30" fillId="0" borderId="0" xfId="8" applyFont="1"/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N53"/>
  <sheetViews>
    <sheetView tabSelected="1" zoomScale="60" zoomScaleNormal="60" workbookViewId="0">
      <selection activeCell="A6" sqref="A6:G6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14.6328125" bestFit="1" customWidth="1"/>
    <col min="11" max="11" width="16.26953125" bestFit="1" customWidth="1"/>
    <col min="12" max="12" width="32.6328125" bestFit="1" customWidth="1"/>
    <col min="13" max="13" width="16.36328125" bestFit="1" customWidth="1"/>
    <col min="14" max="14" width="24.453125" bestFit="1" customWidth="1"/>
  </cols>
  <sheetData>
    <row r="1" spans="1:14" ht="23.5" x14ac:dyDescent="0.55000000000000004">
      <c r="A1" s="71" t="s">
        <v>0</v>
      </c>
      <c r="B1" s="71"/>
      <c r="C1" s="71"/>
      <c r="D1" s="71"/>
      <c r="E1" s="71"/>
      <c r="F1" s="71"/>
      <c r="G1" s="71"/>
      <c r="H1" s="34"/>
      <c r="I1" s="34"/>
      <c r="J1" s="34"/>
      <c r="K1" s="34"/>
      <c r="L1" s="34"/>
    </row>
    <row r="2" spans="1:14" ht="23.5" x14ac:dyDescent="0.55000000000000004">
      <c r="A2" s="72" t="s">
        <v>13</v>
      </c>
      <c r="B2" s="72"/>
      <c r="C2" s="72"/>
      <c r="D2" s="72"/>
      <c r="E2" s="72"/>
      <c r="F2" s="72"/>
      <c r="G2" s="72"/>
      <c r="H2" s="50"/>
      <c r="I2" s="50"/>
      <c r="J2" s="50"/>
      <c r="K2" s="34"/>
      <c r="L2" s="34"/>
    </row>
    <row r="3" spans="1:14" ht="21" x14ac:dyDescent="0.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23.5" x14ac:dyDescent="0.55000000000000004">
      <c r="A4" s="3"/>
      <c r="B4" s="3"/>
      <c r="C4" s="3"/>
      <c r="D4" s="3"/>
      <c r="E4" s="3"/>
      <c r="F4" s="3"/>
      <c r="G4" s="3"/>
      <c r="H4" s="34"/>
      <c r="I4" s="34"/>
      <c r="J4" s="34"/>
      <c r="K4" s="34"/>
      <c r="L4" s="34"/>
    </row>
    <row r="5" spans="1:14" ht="23.5" x14ac:dyDescent="0.55000000000000004">
      <c r="A5" s="72" t="s">
        <v>36</v>
      </c>
      <c r="B5" s="72"/>
      <c r="C5" s="72"/>
      <c r="D5" s="72"/>
      <c r="E5" s="72"/>
      <c r="F5" s="72"/>
      <c r="G5" s="72"/>
      <c r="H5" s="34"/>
      <c r="I5" s="34"/>
      <c r="J5" s="34"/>
      <c r="K5" s="34"/>
      <c r="L5" s="34"/>
    </row>
    <row r="6" spans="1:14" ht="23.5" x14ac:dyDescent="0.55000000000000004">
      <c r="A6" s="71" t="s">
        <v>22</v>
      </c>
      <c r="B6" s="71"/>
      <c r="C6" s="71"/>
      <c r="D6" s="71"/>
      <c r="E6" s="71"/>
      <c r="F6" s="71"/>
      <c r="G6" s="71"/>
      <c r="H6" s="34"/>
      <c r="I6" s="34"/>
      <c r="J6" s="34"/>
      <c r="K6" s="34"/>
      <c r="L6" s="34"/>
    </row>
    <row r="7" spans="1:14" ht="21" x14ac:dyDescent="0.5">
      <c r="A7" s="13" t="s">
        <v>6</v>
      </c>
      <c r="B7" s="14"/>
      <c r="C7" s="14"/>
      <c r="D7" s="14"/>
      <c r="E7" s="14"/>
      <c r="F7" s="14"/>
      <c r="G7" s="14"/>
      <c r="H7" s="34"/>
      <c r="I7" s="34"/>
      <c r="J7" s="34"/>
      <c r="K7" s="34"/>
      <c r="L7" s="34"/>
    </row>
    <row r="8" spans="1:14" ht="21" x14ac:dyDescent="0.5">
      <c r="A8" s="2" t="s">
        <v>7</v>
      </c>
      <c r="B8" s="14"/>
      <c r="C8" s="14"/>
      <c r="D8" s="14"/>
      <c r="E8" s="14"/>
      <c r="F8" s="14"/>
      <c r="G8" s="14"/>
      <c r="H8" s="34"/>
      <c r="I8" s="34"/>
      <c r="J8" s="34"/>
      <c r="K8" s="34"/>
      <c r="L8" s="34"/>
    </row>
    <row r="9" spans="1:14" ht="21" x14ac:dyDescent="0.5">
      <c r="A9" s="2" t="s">
        <v>8</v>
      </c>
      <c r="B9" s="14"/>
      <c r="C9" s="14"/>
      <c r="D9" s="14"/>
      <c r="E9" s="14"/>
      <c r="F9" s="14"/>
      <c r="G9" s="14"/>
      <c r="H9" s="34"/>
      <c r="I9" s="34"/>
      <c r="J9" s="34"/>
      <c r="K9" s="34"/>
      <c r="L9" s="34"/>
    </row>
    <row r="10" spans="1:14" ht="21" x14ac:dyDescent="0.5">
      <c r="A10" s="34"/>
      <c r="B10" s="34"/>
      <c r="C10" s="34"/>
      <c r="D10" s="36"/>
      <c r="E10" s="34"/>
      <c r="G10" s="34"/>
      <c r="H10" s="34"/>
      <c r="I10" s="34"/>
      <c r="J10" s="34"/>
      <c r="K10" s="34"/>
      <c r="L10" s="34"/>
    </row>
    <row r="11" spans="1:14" ht="21" x14ac:dyDescent="0.5">
      <c r="A11" s="34"/>
      <c r="B11" s="34"/>
      <c r="C11" s="34"/>
      <c r="D11" s="34"/>
      <c r="E11" s="34"/>
      <c r="F11" s="34" t="s">
        <v>10</v>
      </c>
      <c r="G11" s="34"/>
      <c r="H11" s="34"/>
      <c r="I11" s="34"/>
      <c r="J11" s="34"/>
      <c r="K11" s="34"/>
      <c r="L11" s="34"/>
    </row>
    <row r="12" spans="1:14" ht="21" x14ac:dyDescent="0.5">
      <c r="A12" s="2" t="s">
        <v>15</v>
      </c>
      <c r="B12" s="34"/>
      <c r="C12" s="34"/>
      <c r="D12" s="34"/>
      <c r="E12" s="34"/>
      <c r="F12" s="34" t="s">
        <v>9</v>
      </c>
      <c r="G12" s="34"/>
      <c r="H12" s="34"/>
      <c r="I12" s="34"/>
      <c r="J12" s="64"/>
      <c r="K12" s="34"/>
      <c r="L12" s="34"/>
    </row>
    <row r="13" spans="1:14" ht="21" x14ac:dyDescent="0.5">
      <c r="A13" s="16"/>
      <c r="B13" s="67"/>
      <c r="C13" s="68"/>
      <c r="D13" s="67"/>
      <c r="E13" s="68"/>
      <c r="F13" s="69" t="s">
        <v>3</v>
      </c>
      <c r="G13" s="70"/>
      <c r="H13" s="34"/>
      <c r="I13" s="2"/>
      <c r="J13" s="61"/>
      <c r="K13" s="61"/>
      <c r="L13" s="61"/>
      <c r="M13" s="61"/>
    </row>
    <row r="14" spans="1:14" ht="21" x14ac:dyDescent="0.5">
      <c r="A14" s="17" t="s">
        <v>1</v>
      </c>
      <c r="B14" s="73" t="s">
        <v>23</v>
      </c>
      <c r="C14" s="74"/>
      <c r="D14" s="73" t="s">
        <v>31</v>
      </c>
      <c r="E14" s="74"/>
      <c r="F14" s="73" t="s">
        <v>24</v>
      </c>
      <c r="G14" s="74"/>
      <c r="H14" s="34"/>
      <c r="I14" s="2"/>
      <c r="J14" s="10"/>
      <c r="K14" s="10"/>
      <c r="L14" s="10"/>
      <c r="M14" s="10"/>
      <c r="N14" s="56"/>
    </row>
    <row r="15" spans="1:14" ht="21" x14ac:dyDescent="0.5">
      <c r="A15" s="18"/>
      <c r="B15" s="19"/>
      <c r="C15" s="20"/>
      <c r="D15" s="19"/>
      <c r="E15" s="20"/>
      <c r="F15" s="75" t="s">
        <v>21</v>
      </c>
      <c r="G15" s="76"/>
      <c r="H15" s="34"/>
      <c r="I15" s="2"/>
      <c r="J15" s="63"/>
      <c r="K15" s="62"/>
      <c r="L15" s="10"/>
      <c r="M15" s="10"/>
      <c r="N15" s="57"/>
    </row>
    <row r="16" spans="1:14" ht="21" x14ac:dyDescent="0.5">
      <c r="A16" s="18"/>
      <c r="B16" s="51" t="s">
        <v>4</v>
      </c>
      <c r="C16" s="54" t="s">
        <v>5</v>
      </c>
      <c r="D16" s="51" t="s">
        <v>4</v>
      </c>
      <c r="E16" s="54" t="s">
        <v>5</v>
      </c>
      <c r="F16" s="77" t="s">
        <v>4</v>
      </c>
      <c r="G16" s="77" t="s">
        <v>5</v>
      </c>
      <c r="H16" s="34"/>
    </row>
    <row r="17" spans="1:13" ht="21" x14ac:dyDescent="0.5">
      <c r="A17" s="22"/>
      <c r="B17" s="53"/>
      <c r="C17" s="55" t="s">
        <v>35</v>
      </c>
      <c r="D17" s="53"/>
      <c r="E17" s="55" t="s">
        <v>33</v>
      </c>
      <c r="F17" s="78"/>
      <c r="G17" s="78"/>
      <c r="H17" s="34"/>
    </row>
    <row r="18" spans="1:13" ht="21" x14ac:dyDescent="0.5">
      <c r="A18" s="17" t="s">
        <v>6</v>
      </c>
      <c r="B18" s="47">
        <v>719796</v>
      </c>
      <c r="C18" s="47">
        <v>2553</v>
      </c>
      <c r="D18" s="39">
        <v>610190</v>
      </c>
      <c r="E18" s="39">
        <v>2174</v>
      </c>
      <c r="F18" s="5">
        <f>ROUND(B18/D18*100-100,2)</f>
        <v>17.96</v>
      </c>
      <c r="G18" s="5">
        <f>ROUND(C18/E18*100-100,2)</f>
        <v>17.43</v>
      </c>
      <c r="H18" s="34"/>
    </row>
    <row r="19" spans="1:13" ht="21" x14ac:dyDescent="0.5">
      <c r="A19" s="23" t="s">
        <v>7</v>
      </c>
      <c r="B19" s="6">
        <v>1458331</v>
      </c>
      <c r="C19" s="47">
        <v>5172</v>
      </c>
      <c r="D19" s="39">
        <v>1570883</v>
      </c>
      <c r="E19" s="39">
        <v>5596</v>
      </c>
      <c r="F19" s="7">
        <f>ROUND(B19/D19*100-100,2)</f>
        <v>-7.16</v>
      </c>
      <c r="G19" s="7">
        <f>ROUND(C19/E19*100-100,2)</f>
        <v>-7.58</v>
      </c>
      <c r="H19" s="34"/>
    </row>
    <row r="20" spans="1:13" ht="42" x14ac:dyDescent="0.5">
      <c r="A20" s="37" t="s">
        <v>12</v>
      </c>
      <c r="B20" s="8">
        <f>B18-B19</f>
        <v>-738535</v>
      </c>
      <c r="C20" s="9">
        <f>C18-C19</f>
        <v>-2619</v>
      </c>
      <c r="D20" s="8">
        <f>D18-D19</f>
        <v>-960693</v>
      </c>
      <c r="E20" s="9">
        <f>E18-E19</f>
        <v>-3422</v>
      </c>
      <c r="F20" s="7">
        <f t="shared" ref="F20:G20" si="0">ROUND(B20/D20*100-100,2)</f>
        <v>-23.12</v>
      </c>
      <c r="G20" s="7">
        <f t="shared" si="0"/>
        <v>-23.47</v>
      </c>
      <c r="H20" s="34"/>
    </row>
    <row r="21" spans="1:13" ht="21" x14ac:dyDescent="0.5">
      <c r="A21" s="34"/>
      <c r="B21" s="34"/>
      <c r="C21" s="34"/>
      <c r="D21" s="34"/>
      <c r="E21" s="34"/>
      <c r="F21" s="34"/>
      <c r="G21" s="34"/>
      <c r="H21" s="34"/>
    </row>
    <row r="22" spans="1:13" ht="21" x14ac:dyDescent="0.5">
      <c r="A22" s="34"/>
      <c r="B22" s="34"/>
      <c r="C22" s="34"/>
      <c r="D22" s="34"/>
      <c r="E22" s="34"/>
      <c r="F22" s="34"/>
      <c r="G22" s="34"/>
      <c r="H22" s="34"/>
    </row>
    <row r="23" spans="1:13" ht="21" x14ac:dyDescent="0.5">
      <c r="A23" s="2" t="s">
        <v>16</v>
      </c>
      <c r="B23" s="15"/>
      <c r="C23" s="15"/>
      <c r="D23" s="15"/>
      <c r="E23" s="15"/>
      <c r="F23" s="15"/>
      <c r="G23" s="15"/>
      <c r="H23" s="34"/>
    </row>
    <row r="24" spans="1:13" ht="26" x14ac:dyDescent="0.6">
      <c r="A24" s="25"/>
      <c r="B24" s="67"/>
      <c r="C24" s="68"/>
      <c r="D24" s="67"/>
      <c r="E24" s="68"/>
      <c r="F24" s="69" t="s">
        <v>3</v>
      </c>
      <c r="G24" s="70"/>
      <c r="H24" s="34"/>
      <c r="L24" s="66"/>
      <c r="M24" s="65"/>
    </row>
    <row r="25" spans="1:13" ht="21" x14ac:dyDescent="0.5">
      <c r="A25" s="17" t="s">
        <v>2</v>
      </c>
      <c r="B25" s="73" t="str">
        <f t="shared" ref="B25" si="1">$B$14</f>
        <v xml:space="preserve">   May, 2025 ( P)</v>
      </c>
      <c r="C25" s="74"/>
      <c r="D25" s="73" t="s">
        <v>25</v>
      </c>
      <c r="E25" s="74"/>
      <c r="F25" s="73" t="s">
        <v>24</v>
      </c>
      <c r="G25" s="74"/>
      <c r="H25" s="34"/>
      <c r="J25" s="58"/>
    </row>
    <row r="26" spans="1:13" ht="21" x14ac:dyDescent="0.5">
      <c r="A26" s="18"/>
      <c r="B26" s="19"/>
      <c r="C26" s="20"/>
      <c r="D26" s="21"/>
      <c r="E26" s="20"/>
      <c r="F26" s="75" t="s">
        <v>26</v>
      </c>
      <c r="G26" s="76"/>
      <c r="H26" s="34"/>
      <c r="I26" s="34"/>
      <c r="J26" s="41"/>
      <c r="K26" s="60"/>
      <c r="L26" s="59"/>
    </row>
    <row r="27" spans="1:13" ht="21" x14ac:dyDescent="0.5">
      <c r="A27" s="18"/>
      <c r="B27" s="26" t="s">
        <v>4</v>
      </c>
      <c r="C27" s="27" t="str">
        <f>C16</f>
        <v>$</v>
      </c>
      <c r="D27" s="26" t="s">
        <v>4</v>
      </c>
      <c r="E27" s="54" t="s">
        <v>5</v>
      </c>
      <c r="F27" s="77" t="s">
        <v>4</v>
      </c>
      <c r="G27" s="77" t="s">
        <v>5</v>
      </c>
      <c r="H27" s="34"/>
      <c r="I27" s="38"/>
      <c r="J27" s="43"/>
    </row>
    <row r="28" spans="1:13" ht="21" x14ac:dyDescent="0.5">
      <c r="A28" s="19"/>
      <c r="B28" s="55"/>
      <c r="C28" s="55" t="str">
        <f>C17</f>
        <v xml:space="preserve">(1 $=Rs.281.939480) </v>
      </c>
      <c r="D28" s="52"/>
      <c r="E28" s="55" t="s">
        <v>34</v>
      </c>
      <c r="F28" s="78"/>
      <c r="G28" s="78"/>
      <c r="H28" s="34"/>
      <c r="I28" s="38"/>
    </row>
    <row r="29" spans="1:13" ht="21" x14ac:dyDescent="0.5">
      <c r="A29" s="17" t="s">
        <v>6</v>
      </c>
      <c r="B29" s="10">
        <f>B18</f>
        <v>719796</v>
      </c>
      <c r="C29" s="4">
        <f>C18</f>
        <v>2553</v>
      </c>
      <c r="D29" s="39">
        <v>789940.42029899999</v>
      </c>
      <c r="E29" s="39">
        <v>2839</v>
      </c>
      <c r="F29" s="7">
        <f t="shared" ref="F29:G31" si="2">ROUND(B29/D29*100-100,2)</f>
        <v>-8.8800000000000008</v>
      </c>
      <c r="G29" s="7">
        <f>ROUND(C29/E29*100-100,2)</f>
        <v>-10.07</v>
      </c>
      <c r="H29" s="34"/>
      <c r="I29" s="40"/>
    </row>
    <row r="30" spans="1:13" ht="21" x14ac:dyDescent="0.5">
      <c r="A30" s="23" t="s">
        <v>7</v>
      </c>
      <c r="B30" s="6">
        <f>B19</f>
        <v>1458331</v>
      </c>
      <c r="C30" s="39">
        <f>C19</f>
        <v>5172</v>
      </c>
      <c r="D30" s="39">
        <v>1367655.849622</v>
      </c>
      <c r="E30" s="39">
        <v>4915</v>
      </c>
      <c r="F30" s="7">
        <f t="shared" si="2"/>
        <v>6.63</v>
      </c>
      <c r="G30" s="7">
        <f t="shared" si="2"/>
        <v>5.23</v>
      </c>
      <c r="H30" s="34"/>
    </row>
    <row r="31" spans="1:13" ht="49.5" customHeight="1" x14ac:dyDescent="0.5">
      <c r="A31" s="37" t="s">
        <v>12</v>
      </c>
      <c r="B31" s="8">
        <f>B29-B30</f>
        <v>-738535</v>
      </c>
      <c r="C31" s="8">
        <f>C29-C30</f>
        <v>-2619</v>
      </c>
      <c r="D31" s="39">
        <f>D29-D30</f>
        <v>-577715.42932300002</v>
      </c>
      <c r="E31" s="39">
        <f>E29-E30</f>
        <v>-2076</v>
      </c>
      <c r="F31" s="7">
        <f t="shared" si="2"/>
        <v>27.84</v>
      </c>
      <c r="G31" s="7">
        <f>ROUND(C31/E31*100-100,2)</f>
        <v>26.16</v>
      </c>
      <c r="H31" s="34"/>
    </row>
    <row r="32" spans="1:13" ht="21" x14ac:dyDescent="0.5">
      <c r="A32" s="28"/>
      <c r="B32" s="29"/>
      <c r="C32" s="29"/>
      <c r="D32" s="29"/>
      <c r="E32" s="29"/>
      <c r="F32" s="30"/>
      <c r="G32" s="30"/>
      <c r="H32" s="34"/>
      <c r="I32" s="34"/>
      <c r="J32" s="41"/>
      <c r="K32" s="34"/>
      <c r="L32" s="34"/>
    </row>
    <row r="33" spans="1:12" ht="21" x14ac:dyDescent="0.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21" x14ac:dyDescent="0.5">
      <c r="A34" s="2" t="s">
        <v>17</v>
      </c>
      <c r="B34" s="15"/>
      <c r="C34" s="15"/>
      <c r="D34" s="15"/>
      <c r="E34" s="15"/>
      <c r="F34" s="15"/>
      <c r="G34" s="15"/>
      <c r="H34" s="34"/>
      <c r="I34" s="34"/>
      <c r="J34" s="36"/>
      <c r="K34" s="34"/>
      <c r="L34" s="34"/>
    </row>
    <row r="35" spans="1:12" ht="21" x14ac:dyDescent="0.5">
      <c r="A35" s="25"/>
      <c r="B35" s="31"/>
      <c r="C35" s="31"/>
      <c r="D35" s="32"/>
      <c r="E35" s="31"/>
      <c r="F35" s="69" t="s">
        <v>3</v>
      </c>
      <c r="G35" s="70"/>
      <c r="H35" s="34"/>
      <c r="I35" s="34"/>
      <c r="J35" s="2"/>
      <c r="K35" s="2"/>
      <c r="L35" s="2"/>
    </row>
    <row r="36" spans="1:12" ht="21" x14ac:dyDescent="0.5">
      <c r="A36" s="17" t="s">
        <v>2</v>
      </c>
      <c r="B36" s="79" t="s">
        <v>27</v>
      </c>
      <c r="C36" s="80"/>
      <c r="D36" s="79" t="s">
        <v>28</v>
      </c>
      <c r="E36" s="80"/>
      <c r="F36" s="73" t="s">
        <v>29</v>
      </c>
      <c r="G36" s="74"/>
      <c r="H36" s="34"/>
      <c r="I36" s="34"/>
      <c r="J36" s="34"/>
      <c r="K36" s="34"/>
      <c r="L36" s="34"/>
    </row>
    <row r="37" spans="1:12" ht="21" x14ac:dyDescent="0.5">
      <c r="A37" s="17"/>
      <c r="B37" s="75"/>
      <c r="C37" s="76"/>
      <c r="D37" s="75"/>
      <c r="E37" s="76"/>
      <c r="F37" s="75" t="s">
        <v>28</v>
      </c>
      <c r="G37" s="76"/>
      <c r="H37" s="34"/>
      <c r="I37" s="34"/>
      <c r="J37" s="34"/>
      <c r="K37" s="34"/>
      <c r="L37" s="34"/>
    </row>
    <row r="38" spans="1:12" ht="21" x14ac:dyDescent="0.5">
      <c r="A38" s="24"/>
      <c r="B38" s="52" t="s">
        <v>4</v>
      </c>
      <c r="C38" s="33" t="s">
        <v>5</v>
      </c>
      <c r="D38" s="52" t="s">
        <v>4</v>
      </c>
      <c r="E38" s="33" t="s">
        <v>5</v>
      </c>
      <c r="F38" s="52" t="s">
        <v>4</v>
      </c>
      <c r="G38" s="33" t="s">
        <v>5</v>
      </c>
      <c r="H38" s="34"/>
      <c r="I38" s="34"/>
      <c r="J38" s="35"/>
      <c r="K38" s="34"/>
      <c r="L38" s="34"/>
    </row>
    <row r="39" spans="1:12" ht="21" x14ac:dyDescent="0.5">
      <c r="A39" s="17" t="s">
        <v>6</v>
      </c>
      <c r="B39" s="48">
        <v>8214194</v>
      </c>
      <c r="C39" s="49">
        <v>29445</v>
      </c>
      <c r="D39" s="44">
        <v>7961822.9866319997</v>
      </c>
      <c r="E39" s="45">
        <v>28117</v>
      </c>
      <c r="F39" s="7">
        <f t="shared" ref="F39:G41" si="3">ROUND(B39/D39*100-100,2)</f>
        <v>3.17</v>
      </c>
      <c r="G39" s="7">
        <f t="shared" si="3"/>
        <v>4.72</v>
      </c>
      <c r="H39" s="34"/>
      <c r="I39" s="34"/>
      <c r="J39" s="34"/>
      <c r="K39" s="34"/>
      <c r="L39" s="34"/>
    </row>
    <row r="40" spans="1:12" ht="21" x14ac:dyDescent="0.5">
      <c r="A40" s="23" t="s">
        <v>7</v>
      </c>
      <c r="B40" s="11">
        <v>14917738</v>
      </c>
      <c r="C40" s="39">
        <v>53450</v>
      </c>
      <c r="D40" s="46">
        <v>14099888.053942</v>
      </c>
      <c r="E40" s="46">
        <v>49815</v>
      </c>
      <c r="F40" s="7">
        <f t="shared" si="3"/>
        <v>5.8</v>
      </c>
      <c r="G40" s="7">
        <f>ROUND(C40/E40*100-100,2)</f>
        <v>7.3</v>
      </c>
      <c r="H40" s="34"/>
      <c r="I40" s="34"/>
      <c r="J40" s="34"/>
      <c r="K40" s="34"/>
      <c r="L40" s="34"/>
    </row>
    <row r="41" spans="1:12" ht="49.5" customHeight="1" x14ac:dyDescent="0.5">
      <c r="A41" s="37" t="s">
        <v>12</v>
      </c>
      <c r="B41" s="8">
        <f>B39-B40</f>
        <v>-6703544</v>
      </c>
      <c r="C41" s="12">
        <f>C39-C40</f>
        <v>-24005</v>
      </c>
      <c r="D41" s="9">
        <f>D39-D40</f>
        <v>-6138065.0673100008</v>
      </c>
      <c r="E41" s="8">
        <f>E39-E40</f>
        <v>-21698</v>
      </c>
      <c r="F41" s="7">
        <f t="shared" si="3"/>
        <v>9.2100000000000009</v>
      </c>
      <c r="G41" s="7">
        <f t="shared" si="3"/>
        <v>10.63</v>
      </c>
      <c r="H41" s="34"/>
      <c r="I41" s="34"/>
      <c r="J41" s="34"/>
      <c r="K41" s="34"/>
      <c r="L41" s="34"/>
    </row>
    <row r="42" spans="1:12" ht="21" x14ac:dyDescent="0.5">
      <c r="A42" s="34" t="s">
        <v>11</v>
      </c>
      <c r="B42" s="2"/>
      <c r="C42" s="2"/>
      <c r="D42" s="2"/>
      <c r="E42" s="2"/>
      <c r="F42" s="2"/>
      <c r="G42" s="2"/>
      <c r="H42" s="34"/>
      <c r="I42" s="34"/>
      <c r="J42" s="34"/>
      <c r="K42" s="34"/>
      <c r="L42" s="34"/>
    </row>
    <row r="43" spans="1:12" ht="21" x14ac:dyDescent="0.5">
      <c r="A43" s="34" t="s">
        <v>30</v>
      </c>
      <c r="B43" s="2"/>
      <c r="C43" s="2"/>
      <c r="D43" s="2"/>
      <c r="E43" s="2"/>
      <c r="F43" s="2"/>
      <c r="G43" s="2"/>
      <c r="H43" s="34"/>
      <c r="I43" s="2"/>
      <c r="J43" s="34"/>
      <c r="K43" s="34"/>
      <c r="L43" s="34"/>
    </row>
    <row r="44" spans="1:12" ht="21" x14ac:dyDescent="0.5">
      <c r="A44" s="34" t="s">
        <v>14</v>
      </c>
      <c r="H44" s="34"/>
      <c r="I44" s="34"/>
      <c r="J44" s="34"/>
      <c r="K44" s="34"/>
      <c r="L44" s="34"/>
    </row>
    <row r="45" spans="1:12" ht="21" x14ac:dyDescent="0.5">
      <c r="A45" s="34" t="s">
        <v>32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21" x14ac:dyDescent="0.5">
      <c r="A46" s="34" t="s">
        <v>20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21" x14ac:dyDescent="0.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21" x14ac:dyDescent="0.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ht="21" x14ac:dyDescent="0.5">
      <c r="A49" s="34"/>
      <c r="B49" s="34"/>
      <c r="C49" s="34"/>
      <c r="D49" s="34"/>
      <c r="E49" s="34"/>
      <c r="F49" s="1"/>
      <c r="G49" s="34"/>
      <c r="H49" s="34"/>
      <c r="I49" s="34"/>
      <c r="J49" s="34"/>
      <c r="K49" s="34"/>
      <c r="L49" s="34"/>
    </row>
    <row r="50" spans="1:12" ht="23.5" x14ac:dyDescent="0.55000000000000004">
      <c r="A50" s="34"/>
      <c r="B50" s="34"/>
      <c r="C50" s="34"/>
      <c r="D50" s="34"/>
      <c r="E50" s="42"/>
      <c r="F50" s="42" t="s">
        <v>18</v>
      </c>
      <c r="G50" s="42"/>
      <c r="H50" s="34"/>
      <c r="I50" s="34"/>
      <c r="J50" s="34"/>
      <c r="K50" s="34"/>
      <c r="L50" s="34"/>
    </row>
    <row r="51" spans="1:12" ht="23.5" x14ac:dyDescent="0.55000000000000004">
      <c r="A51" s="34"/>
      <c r="B51" s="34"/>
      <c r="C51" s="34"/>
      <c r="D51" s="34"/>
      <c r="E51" s="42"/>
      <c r="F51" s="42" t="s">
        <v>19</v>
      </c>
      <c r="G51" s="42"/>
      <c r="H51" s="34"/>
      <c r="I51" s="34"/>
      <c r="J51" s="34"/>
      <c r="K51" s="34"/>
      <c r="L51" s="34"/>
    </row>
    <row r="52" spans="1:12" ht="21" x14ac:dyDescent="0.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2" ht="21" x14ac:dyDescent="0.5">
      <c r="I53" s="34"/>
      <c r="J53" s="34"/>
      <c r="K53" s="34"/>
      <c r="L53" s="34"/>
    </row>
  </sheetData>
  <mergeCells count="29">
    <mergeCell ref="B37:C37"/>
    <mergeCell ref="D37:E37"/>
    <mergeCell ref="F37:G37"/>
    <mergeCell ref="F26:G26"/>
    <mergeCell ref="F27:F28"/>
    <mergeCell ref="G27:G28"/>
    <mergeCell ref="F35:G35"/>
    <mergeCell ref="B36:C36"/>
    <mergeCell ref="D36:E36"/>
    <mergeCell ref="F36:G36"/>
    <mergeCell ref="B24:C24"/>
    <mergeCell ref="D24:E24"/>
    <mergeCell ref="F24:G24"/>
    <mergeCell ref="B25:C25"/>
    <mergeCell ref="D25:E25"/>
    <mergeCell ref="F25:G25"/>
    <mergeCell ref="B14:C14"/>
    <mergeCell ref="D14:E14"/>
    <mergeCell ref="F14:G14"/>
    <mergeCell ref="F15:G15"/>
    <mergeCell ref="F16:F17"/>
    <mergeCell ref="G16:G17"/>
    <mergeCell ref="B13:C13"/>
    <mergeCell ref="D13:E13"/>
    <mergeCell ref="F13:G13"/>
    <mergeCell ref="A1:G1"/>
    <mergeCell ref="A2:G2"/>
    <mergeCell ref="A5:G5"/>
    <mergeCell ref="A6:G6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2025-06-02T07:33:42Z</cp:lastPrinted>
  <dcterms:created xsi:type="dcterms:W3CDTF">2000-12-21T05:21:57Z</dcterms:created>
  <dcterms:modified xsi:type="dcterms:W3CDTF">2025-06-04T07:55:39Z</dcterms:modified>
</cp:coreProperties>
</file>